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defaultThemeVersion="164011"/>
  <mc:AlternateContent xmlns:mc="http://schemas.openxmlformats.org/markup-compatibility/2006">
    <mc:Choice Requires="x15">
      <x15ac:absPath xmlns:x15ac="http://schemas.microsoft.com/office/spreadsheetml/2010/11/ac" url="\\LABSERVER\19-yaziŞmalar\2026 ANALİZ FİYAT LİSTESİ\"/>
    </mc:Choice>
  </mc:AlternateContent>
  <bookViews>
    <workbookView xWindow="0" yWindow="0" windowWidth="28800" windowHeight="11865" activeTab="1"/>
  </bookViews>
  <sheets>
    <sheet name="Sayfa1" sheetId="2" r:id="rId1"/>
    <sheet name="Sheet1" sheetId="1" r:id="rId2"/>
  </sheets>
  <calcPr calcId="162913"/>
</workbook>
</file>

<file path=xl/calcChain.xml><?xml version="1.0" encoding="utf-8"?>
<calcChain xmlns="http://schemas.openxmlformats.org/spreadsheetml/2006/main">
  <c r="H147" i="1" l="1"/>
  <c r="G147" i="1"/>
  <c r="G194" i="1" l="1"/>
  <c r="H194" i="1" s="1"/>
  <c r="G195" i="1"/>
  <c r="H195" i="1" s="1"/>
  <c r="G252" i="1" l="1"/>
  <c r="G102" i="1" l="1"/>
  <c r="H102" i="1" s="1"/>
  <c r="G151" i="1"/>
  <c r="H151" i="1" s="1"/>
  <c r="G182" i="1"/>
  <c r="H182" i="1" s="1"/>
  <c r="G183" i="1"/>
  <c r="H183" i="1" s="1"/>
  <c r="G97" i="1" l="1"/>
  <c r="H97" i="1" s="1"/>
  <c r="G239" i="1" l="1"/>
  <c r="H239" i="1" s="1"/>
  <c r="G249" i="1" l="1"/>
  <c r="H249" i="1" s="1"/>
  <c r="G248" i="1"/>
  <c r="H248" i="1" s="1"/>
  <c r="G246" i="1"/>
  <c r="H246" i="1" s="1"/>
  <c r="G244" i="1"/>
  <c r="H244" i="1" s="1"/>
  <c r="G243" i="1"/>
  <c r="H243" i="1" s="1"/>
  <c r="G242" i="1"/>
  <c r="H242" i="1" s="1"/>
  <c r="G241" i="1"/>
  <c r="H241" i="1" s="1"/>
  <c r="G240" i="1"/>
  <c r="H240" i="1" s="1"/>
  <c r="G238" i="1"/>
  <c r="H238" i="1" s="1"/>
  <c r="G237" i="1"/>
  <c r="H237" i="1" s="1"/>
  <c r="G236" i="1"/>
  <c r="H236" i="1" s="1"/>
  <c r="G235" i="1"/>
  <c r="H235" i="1" s="1"/>
  <c r="G234" i="1"/>
  <c r="H234" i="1" s="1"/>
  <c r="G233" i="1"/>
  <c r="H233" i="1" s="1"/>
  <c r="G232" i="1"/>
  <c r="H232" i="1" s="1"/>
  <c r="G231" i="1"/>
  <c r="H231" i="1" s="1"/>
  <c r="G230" i="1"/>
  <c r="H230" i="1" s="1"/>
  <c r="G229" i="1"/>
  <c r="H229" i="1" s="1"/>
  <c r="G228" i="1"/>
  <c r="H228" i="1" s="1"/>
  <c r="G227" i="1"/>
  <c r="H227" i="1" s="1"/>
  <c r="G226" i="1"/>
  <c r="H226" i="1" s="1"/>
  <c r="G225" i="1"/>
  <c r="H225" i="1" s="1"/>
  <c r="G224" i="1"/>
  <c r="H224" i="1" s="1"/>
  <c r="G223" i="1"/>
  <c r="H223" i="1" s="1"/>
  <c r="G222" i="1"/>
  <c r="H222" i="1" s="1"/>
  <c r="G221" i="1"/>
  <c r="H221" i="1" s="1"/>
  <c r="G220" i="1"/>
  <c r="H220" i="1" s="1"/>
  <c r="G219" i="1"/>
  <c r="H219" i="1" s="1"/>
  <c r="G218" i="1"/>
  <c r="H218" i="1" s="1"/>
  <c r="G217" i="1"/>
  <c r="H217" i="1" s="1"/>
  <c r="G216" i="1"/>
  <c r="H216" i="1" s="1"/>
  <c r="G215" i="1"/>
  <c r="H215" i="1" s="1"/>
  <c r="G214" i="1"/>
  <c r="H214" i="1" s="1"/>
  <c r="G213" i="1"/>
  <c r="H213" i="1" s="1"/>
  <c r="G212" i="1"/>
  <c r="H212" i="1" s="1"/>
  <c r="G211" i="1"/>
  <c r="H211" i="1" s="1"/>
  <c r="G210" i="1"/>
  <c r="H210" i="1" s="1"/>
  <c r="G209" i="1"/>
  <c r="H209" i="1" s="1"/>
  <c r="G208" i="1"/>
  <c r="H208" i="1" s="1"/>
  <c r="G207" i="1"/>
  <c r="H207" i="1" s="1"/>
  <c r="G206" i="1"/>
  <c r="H206" i="1" s="1"/>
  <c r="G205" i="1"/>
  <c r="H205" i="1" s="1"/>
  <c r="G204" i="1"/>
  <c r="H204" i="1" s="1"/>
  <c r="G203" i="1"/>
  <c r="H203" i="1" s="1"/>
  <c r="G202" i="1"/>
  <c r="H202" i="1" s="1"/>
  <c r="G201" i="1"/>
  <c r="H201" i="1" s="1"/>
  <c r="G200" i="1"/>
  <c r="H200" i="1" s="1"/>
  <c r="G199" i="1"/>
  <c r="H199" i="1" s="1"/>
  <c r="G198" i="1"/>
  <c r="H198" i="1" s="1"/>
  <c r="G197" i="1"/>
  <c r="H197" i="1" s="1"/>
  <c r="G196" i="1"/>
  <c r="H196" i="1" s="1"/>
  <c r="G121" i="1" l="1"/>
  <c r="G122" i="1"/>
  <c r="H122" i="1" s="1"/>
  <c r="G101" i="1" l="1"/>
  <c r="H101" i="1" s="1"/>
  <c r="G188" i="1"/>
  <c r="H188" i="1" s="1"/>
  <c r="G92" i="1"/>
  <c r="H92" i="1" s="1"/>
  <c r="G259" i="1" l="1"/>
  <c r="H259" i="1" s="1"/>
  <c r="G260" i="1"/>
  <c r="H260" i="1" s="1"/>
  <c r="G261" i="1"/>
  <c r="H261" i="1" s="1"/>
  <c r="G262" i="1"/>
  <c r="H262" i="1" s="1"/>
  <c r="G190" i="1" l="1"/>
  <c r="H190" i="1" s="1"/>
  <c r="G189" i="1"/>
  <c r="G191" i="1"/>
  <c r="G192" i="1"/>
  <c r="G181" i="1" l="1"/>
  <c r="H181" i="1" s="1"/>
  <c r="G155" i="1"/>
  <c r="H155" i="1" s="1"/>
  <c r="G154" i="1"/>
  <c r="H154" i="1" s="1"/>
  <c r="G153" i="1"/>
  <c r="H153" i="1" s="1"/>
  <c r="G135" i="1" l="1"/>
  <c r="G109" i="1"/>
  <c r="G93" i="1"/>
  <c r="H93" i="1" s="1"/>
  <c r="G17" i="1"/>
  <c r="G300" i="1"/>
  <c r="H300" i="1" s="1"/>
  <c r="G294" i="1"/>
  <c r="H294" i="1" s="1"/>
  <c r="G295" i="1"/>
  <c r="G296" i="1"/>
  <c r="G297" i="1"/>
  <c r="H297" i="1" s="1"/>
  <c r="G298" i="1"/>
  <c r="H298" i="1" s="1"/>
  <c r="G299" i="1"/>
  <c r="H299" i="1" s="1"/>
  <c r="G290" i="1"/>
  <c r="H290" i="1" s="1"/>
  <c r="G291" i="1"/>
  <c r="G292" i="1"/>
  <c r="G293" i="1"/>
  <c r="G285" i="1"/>
  <c r="G286" i="1"/>
  <c r="G287" i="1"/>
  <c r="H287" i="1" s="1"/>
  <c r="G281" i="1"/>
  <c r="G282" i="1"/>
  <c r="G283" i="1"/>
  <c r="H283" i="1" s="1"/>
  <c r="G284" i="1"/>
  <c r="H284" i="1" s="1"/>
  <c r="G280" i="1"/>
  <c r="H280" i="1" s="1"/>
  <c r="G276" i="1"/>
  <c r="H276" i="1" s="1"/>
  <c r="G277" i="1"/>
  <c r="H277" i="1" s="1"/>
  <c r="G278" i="1"/>
  <c r="H278" i="1" s="1"/>
  <c r="G279" i="1"/>
  <c r="H279" i="1" s="1"/>
  <c r="G274" i="1"/>
  <c r="G275" i="1"/>
  <c r="G273" i="1"/>
  <c r="H273" i="1" s="1"/>
  <c r="G270" i="1"/>
  <c r="H270" i="1" s="1"/>
  <c r="G271" i="1"/>
  <c r="G272" i="1"/>
  <c r="G267" i="1"/>
  <c r="G268" i="1"/>
  <c r="H268" i="1" s="1"/>
  <c r="G269" i="1"/>
  <c r="H269" i="1" s="1"/>
  <c r="G265" i="1"/>
  <c r="H265" i="1" s="1"/>
  <c r="G266" i="1"/>
  <c r="G257" i="1"/>
  <c r="H257" i="1" s="1"/>
  <c r="G258" i="1"/>
  <c r="H258" i="1" s="1"/>
  <c r="G263" i="1"/>
  <c r="H263" i="1" s="1"/>
  <c r="G264" i="1"/>
  <c r="H264" i="1" s="1"/>
  <c r="G253" i="1"/>
  <c r="H253" i="1" s="1"/>
  <c r="G254" i="1"/>
  <c r="H254" i="1" s="1"/>
  <c r="G255" i="1"/>
  <c r="H255" i="1" s="1"/>
  <c r="G256" i="1"/>
  <c r="H256" i="1" s="1"/>
  <c r="G250" i="1"/>
  <c r="H250" i="1" s="1"/>
  <c r="G251" i="1"/>
  <c r="H251" i="1" s="1"/>
  <c r="G193" i="1"/>
  <c r="G186" i="1"/>
  <c r="G184" i="1"/>
  <c r="G174" i="1"/>
  <c r="G175" i="1"/>
  <c r="G176" i="1"/>
  <c r="G177" i="1"/>
  <c r="G178" i="1"/>
  <c r="G179" i="1"/>
  <c r="G180" i="1"/>
  <c r="G173" i="1"/>
  <c r="G172" i="1"/>
  <c r="G171" i="1"/>
  <c r="H171" i="1" s="1"/>
  <c r="G170" i="1"/>
  <c r="H170" i="1" s="1"/>
  <c r="G169" i="1"/>
  <c r="H169" i="1" s="1"/>
  <c r="G168" i="1"/>
  <c r="G167" i="1"/>
  <c r="H167" i="1" s="1"/>
  <c r="G163" i="1"/>
  <c r="G160" i="1"/>
  <c r="G159" i="1"/>
  <c r="G158" i="1"/>
  <c r="G157" i="1"/>
  <c r="G156" i="1"/>
  <c r="H156" i="1" s="1"/>
  <c r="G150" i="1"/>
  <c r="G149" i="1"/>
  <c r="G148" i="1"/>
  <c r="G146" i="1"/>
  <c r="G143" i="1"/>
  <c r="H143" i="1" s="1"/>
  <c r="G144" i="1"/>
  <c r="H144" i="1" s="1"/>
  <c r="G141" i="1"/>
  <c r="G142" i="1"/>
  <c r="G138" i="1"/>
  <c r="G139" i="1"/>
  <c r="G140" i="1"/>
  <c r="H140" i="1" s="1"/>
  <c r="G137" i="1"/>
  <c r="G136" i="1"/>
  <c r="G134" i="1"/>
  <c r="H134" i="1" s="1"/>
  <c r="G133" i="1"/>
  <c r="G132" i="1"/>
  <c r="G131" i="1"/>
  <c r="G130" i="1"/>
  <c r="G129" i="1"/>
  <c r="G127" i="1"/>
  <c r="G126" i="1"/>
  <c r="G125" i="1"/>
  <c r="G124" i="1"/>
  <c r="G123" i="1"/>
  <c r="G120" i="1"/>
  <c r="G119" i="1"/>
  <c r="G117" i="1"/>
  <c r="G116" i="1"/>
  <c r="G115" i="1"/>
  <c r="G112" i="1"/>
  <c r="H112" i="1" s="1"/>
  <c r="G108" i="1"/>
  <c r="G107" i="1"/>
  <c r="G105" i="1"/>
  <c r="G99" i="1"/>
  <c r="G100" i="1"/>
  <c r="H100" i="1" s="1"/>
  <c r="G98" i="1"/>
  <c r="G94" i="1"/>
  <c r="G84" i="1"/>
  <c r="G85" i="1"/>
  <c r="G86" i="1"/>
  <c r="G87" i="1"/>
  <c r="G88" i="1"/>
  <c r="G89" i="1"/>
  <c r="G90" i="1"/>
  <c r="G78" i="1"/>
  <c r="G79" i="1"/>
  <c r="G80" i="1"/>
  <c r="G81" i="1"/>
  <c r="G82" i="1"/>
  <c r="G83" i="1"/>
  <c r="G77" i="1"/>
  <c r="G76" i="1"/>
  <c r="G75" i="1"/>
  <c r="G74" i="1"/>
  <c r="G73" i="1"/>
  <c r="G71" i="1"/>
  <c r="G72" i="1"/>
  <c r="G70" i="1"/>
  <c r="G61" i="1"/>
  <c r="G55" i="1"/>
  <c r="G54" i="1"/>
  <c r="G51" i="1"/>
  <c r="G50" i="1"/>
  <c r="G46" i="1"/>
  <c r="G47" i="1"/>
  <c r="G48" i="1"/>
  <c r="G49" i="1"/>
  <c r="G39" i="1"/>
  <c r="G40" i="1"/>
  <c r="G41" i="1"/>
  <c r="G42" i="1"/>
  <c r="G43" i="1"/>
  <c r="G44" i="1"/>
  <c r="G45" i="1"/>
  <c r="G38" i="1"/>
  <c r="G35" i="1"/>
  <c r="G36" i="1"/>
  <c r="G37" i="1"/>
  <c r="G32" i="1"/>
  <c r="G33" i="1"/>
  <c r="G34" i="1"/>
  <c r="G31" i="1"/>
  <c r="G30" i="1"/>
  <c r="G29" i="1"/>
  <c r="G23" i="1"/>
  <c r="G18" i="1"/>
  <c r="G15" i="1"/>
  <c r="G16" i="1"/>
  <c r="G13" i="1"/>
  <c r="G14" i="1"/>
  <c r="G12" i="1"/>
  <c r="G11" i="1"/>
  <c r="G10" i="1"/>
  <c r="G6" i="1"/>
  <c r="G5" i="1"/>
  <c r="G4" i="1"/>
  <c r="H74" i="1" l="1"/>
  <c r="H73" i="1"/>
  <c r="H72" i="1"/>
  <c r="H71" i="1"/>
  <c r="H168" i="1" l="1"/>
  <c r="H75" i="1"/>
  <c r="H76" i="1"/>
  <c r="H70" i="1"/>
  <c r="H61" i="1"/>
  <c r="H55" i="1"/>
  <c r="H51" i="1"/>
  <c r="H54" i="1"/>
  <c r="H30" i="1"/>
  <c r="H31" i="1"/>
  <c r="H32" i="1"/>
  <c r="H33" i="1"/>
  <c r="H34" i="1"/>
  <c r="H35" i="1"/>
  <c r="H36" i="1"/>
  <c r="H29" i="1"/>
  <c r="H23" i="1"/>
  <c r="H18" i="1"/>
  <c r="H11" i="1"/>
  <c r="H12" i="1"/>
  <c r="H13" i="1"/>
  <c r="H14" i="1"/>
  <c r="H15" i="1"/>
  <c r="H16" i="1"/>
  <c r="H17" i="1"/>
  <c r="H10" i="1"/>
  <c r="H6" i="1"/>
  <c r="H193" i="1" l="1"/>
  <c r="H77" i="1" l="1"/>
  <c r="H78" i="1"/>
  <c r="H79" i="1"/>
  <c r="H80" i="1"/>
  <c r="H81" i="1"/>
  <c r="H82" i="1"/>
  <c r="H83" i="1"/>
  <c r="H84" i="1"/>
  <c r="H85" i="1"/>
  <c r="H86" i="1"/>
  <c r="H87" i="1"/>
  <c r="H88" i="1"/>
  <c r="H89" i="1"/>
  <c r="H90" i="1"/>
  <c r="H40" i="1"/>
  <c r="H41" i="1"/>
  <c r="H42" i="1"/>
  <c r="H43" i="1"/>
  <c r="H44" i="1"/>
  <c r="H45" i="1"/>
  <c r="H46" i="1"/>
  <c r="H47" i="1"/>
  <c r="H48" i="1"/>
  <c r="H49" i="1"/>
  <c r="H50" i="1"/>
  <c r="H37" i="1"/>
  <c r="H38" i="1"/>
  <c r="H39" i="1"/>
  <c r="H5" i="1"/>
  <c r="H178" i="1" l="1"/>
  <c r="H266" i="1" l="1"/>
  <c r="H291" i="1"/>
  <c r="H267" i="1"/>
  <c r="H271" i="1"/>
  <c r="H272" i="1"/>
  <c r="H274" i="1"/>
  <c r="H275" i="1"/>
  <c r="H281" i="1"/>
  <c r="H282" i="1"/>
  <c r="H285" i="1"/>
  <c r="H286" i="1"/>
  <c r="H292" i="1"/>
  <c r="H293" i="1"/>
  <c r="H295" i="1"/>
  <c r="H296" i="1"/>
  <c r="H130" i="1"/>
  <c r="H186" i="1"/>
  <c r="H191" i="1"/>
  <c r="H192" i="1"/>
  <c r="H189" i="1"/>
  <c r="H184" i="1"/>
  <c r="H172" i="1"/>
  <c r="H173" i="1"/>
  <c r="H174" i="1"/>
  <c r="H175" i="1"/>
  <c r="H176" i="1"/>
  <c r="H177" i="1"/>
  <c r="H179" i="1"/>
  <c r="H180" i="1"/>
  <c r="H157" i="1"/>
  <c r="H158" i="1"/>
  <c r="H159" i="1"/>
  <c r="H160" i="1"/>
  <c r="H163" i="1"/>
  <c r="H146" i="1"/>
  <c r="H148" i="1"/>
  <c r="H149" i="1"/>
  <c r="H150" i="1"/>
  <c r="H138" i="1"/>
  <c r="H139" i="1"/>
  <c r="H141" i="1"/>
  <c r="H142" i="1"/>
  <c r="H135" i="1"/>
  <c r="H136" i="1"/>
  <c r="H137" i="1"/>
  <c r="H132" i="1"/>
  <c r="H133" i="1"/>
  <c r="H131" i="1"/>
  <c r="H129" i="1"/>
  <c r="H126" i="1"/>
  <c r="H127" i="1"/>
  <c r="H125" i="1"/>
  <c r="H124" i="1"/>
  <c r="H123" i="1"/>
  <c r="H120" i="1"/>
  <c r="H119" i="1"/>
  <c r="H117" i="1"/>
  <c r="H116" i="1"/>
  <c r="H115" i="1"/>
  <c r="H109" i="1"/>
  <c r="H108" i="1"/>
  <c r="H107" i="1"/>
  <c r="H105" i="1"/>
  <c r="H99" i="1"/>
  <c r="H98" i="1"/>
  <c r="H94" i="1"/>
  <c r="H4" i="1"/>
</calcChain>
</file>

<file path=xl/sharedStrings.xml><?xml version="1.0" encoding="utf-8"?>
<sst xmlns="http://schemas.openxmlformats.org/spreadsheetml/2006/main" count="1107" uniqueCount="779">
  <si>
    <t>Yoğunluk/Bağıl Yoğunluk</t>
  </si>
  <si>
    <t>Elektriksel İletkenlik</t>
  </si>
  <si>
    <t>Az gelişmiş cılız tane</t>
  </si>
  <si>
    <t>ANALİZ FİYATI</t>
  </si>
  <si>
    <t>Bin (1000) Tane Ağırlığı</t>
  </si>
  <si>
    <t>-</t>
  </si>
  <si>
    <t>TS EN ISO 520</t>
  </si>
  <si>
    <t>Ağırlık kontrolü</t>
  </si>
  <si>
    <t>Gramaj/Ağırlık Süzme Ağırlığı</t>
  </si>
  <si>
    <t>TS 1018</t>
  </si>
  <si>
    <t>Bağıl Yoğunluk</t>
  </si>
  <si>
    <t>TS EN 1131</t>
  </si>
  <si>
    <t>TS 522</t>
  </si>
  <si>
    <t>Özgül Ağırlık</t>
  </si>
  <si>
    <t>TS 4959</t>
  </si>
  <si>
    <t>Oksijen İhtiyacı</t>
  </si>
  <si>
    <t>Biyolojik Oksijen İhtiyacı (BOİ)</t>
  </si>
  <si>
    <t>AOAC Official Method 973,4</t>
  </si>
  <si>
    <t>Bulanıklık /Türbidite</t>
  </si>
  <si>
    <t>TS EN ISO 7027-1</t>
  </si>
  <si>
    <t>Donma Noktası</t>
  </si>
  <si>
    <t>TS EN ISO 5764</t>
  </si>
  <si>
    <t>Sınıf Özellikleri</t>
  </si>
  <si>
    <t>Elek /İrilik / Boylama</t>
  </si>
  <si>
    <t>TGK Tebliğleri, Ürün TS’leri</t>
  </si>
  <si>
    <t>Elek / İrilik / Boylama</t>
  </si>
  <si>
    <t>TS 3076-1</t>
  </si>
  <si>
    <t>TS 9748 EN 27888</t>
  </si>
  <si>
    <t>TS 13366</t>
  </si>
  <si>
    <t>Fiziksel Kusur</t>
  </si>
  <si>
    <t>TGK Baharat 2013/12</t>
  </si>
  <si>
    <t>TS 4078</t>
  </si>
  <si>
    <t>TS 2974</t>
  </si>
  <si>
    <t>TS 3267</t>
  </si>
  <si>
    <t>Kırık Tane Bozuk Tane</t>
  </si>
  <si>
    <t>TS 314</t>
  </si>
  <si>
    <t>13</t>
  </si>
  <si>
    <t>TS 141</t>
  </si>
  <si>
    <t>Kırık Tane</t>
  </si>
  <si>
    <t>TS 142</t>
  </si>
  <si>
    <t>TS 2408</t>
  </si>
  <si>
    <t>TS 3415</t>
  </si>
  <si>
    <t>TS 2284</t>
  </si>
  <si>
    <t>TS 4201</t>
  </si>
  <si>
    <t>14</t>
  </si>
  <si>
    <t>Fiziksel Kusurlar</t>
  </si>
  <si>
    <t>Beyaz Tane</t>
  </si>
  <si>
    <t>İçi boş tane</t>
  </si>
  <si>
    <t>TS 5086 TS 310 TS 3074</t>
  </si>
  <si>
    <t>16</t>
  </si>
  <si>
    <t>Bozuk Tane</t>
  </si>
  <si>
    <t>TS 4078 TS 2248 TS 142 TS 141</t>
  </si>
  <si>
    <t>17</t>
  </si>
  <si>
    <t>Buruşuk Tane</t>
  </si>
  <si>
    <t>TS 1771</t>
  </si>
  <si>
    <t>18</t>
  </si>
  <si>
    <t>Kusurlu tane ve yabancı madde toplamı</t>
  </si>
  <si>
    <t>Ürün standartları veya Tebliğler</t>
  </si>
  <si>
    <t>19</t>
  </si>
  <si>
    <t>Genel Özelliklere uymayan ceviz içi</t>
  </si>
  <si>
    <t>TS 1276 TS 1275</t>
  </si>
  <si>
    <t>20</t>
  </si>
  <si>
    <t>Haşere zararı görmüş tane</t>
  </si>
  <si>
    <t>21</t>
  </si>
  <si>
    <t>Özürlü ve kusurlu tane</t>
  </si>
  <si>
    <t>TS 1275 TS 3074</t>
  </si>
  <si>
    <t>22</t>
  </si>
  <si>
    <t>23</t>
  </si>
  <si>
    <t>TS 4078 TS 2974 TS 3415 TS 2408 TS 143 TS 4201 TS 141 TS 142</t>
  </si>
  <si>
    <t>24</t>
  </si>
  <si>
    <t>Küflü ceviz içi oranı</t>
  </si>
  <si>
    <t>TS 1276</t>
  </si>
  <si>
    <t>25</t>
  </si>
  <si>
    <t>Mandık /Kırmızı tane</t>
  </si>
  <si>
    <t>26</t>
  </si>
  <si>
    <t>Zarar görmüş tane</t>
  </si>
  <si>
    <t>27</t>
  </si>
  <si>
    <t>Sap,dal parçaları ve kavuz</t>
  </si>
  <si>
    <t>TGK 2000/16 2002/45 Tebliğ</t>
  </si>
  <si>
    <t>28</t>
  </si>
  <si>
    <t>Okside Olmamış parça</t>
  </si>
  <si>
    <t>29</t>
  </si>
  <si>
    <t>Çemen miktarı</t>
  </si>
  <si>
    <t>TS 1071</t>
  </si>
  <si>
    <t>30</t>
  </si>
  <si>
    <t>Kırılma İndisi Tayini</t>
  </si>
  <si>
    <t>TS EN ISO 6320</t>
  </si>
  <si>
    <t>31</t>
  </si>
  <si>
    <t>Hektolitre Ağırlığı</t>
  </si>
  <si>
    <t>TS EN ISO 7971-3</t>
  </si>
  <si>
    <t>32</t>
  </si>
  <si>
    <t>PH</t>
  </si>
  <si>
    <t>TS 3136 ISO 2917 TS 1728 ISO 1842</t>
  </si>
  <si>
    <t>33</t>
  </si>
  <si>
    <t>TS EN ISO 10523</t>
  </si>
  <si>
    <t>34</t>
  </si>
  <si>
    <t>Polarizasyon Değeri</t>
  </si>
  <si>
    <t>35</t>
  </si>
  <si>
    <t>Okside Olmuş parça</t>
  </si>
  <si>
    <t>TS 12691</t>
  </si>
  <si>
    <t>Kurutma Kaybı/Rutubet</t>
  </si>
  <si>
    <t>2002/26 TEBLİĞ TS 861</t>
  </si>
  <si>
    <t>Nem/ Rutubet</t>
  </si>
  <si>
    <t>TS 1277</t>
  </si>
  <si>
    <t>TS 1278</t>
  </si>
  <si>
    <t>TS 1280</t>
  </si>
  <si>
    <t>TS 2134</t>
  </si>
  <si>
    <t>TS EN ISO 5534</t>
  </si>
  <si>
    <t>TS 1562</t>
  </si>
  <si>
    <t>36</t>
  </si>
  <si>
    <t>Rutubet/Nem/Kuru Madde</t>
  </si>
  <si>
    <t>Nem/Rutubet</t>
  </si>
  <si>
    <t>TS 1743 ISO 1442</t>
  </si>
  <si>
    <t>TS 5000</t>
  </si>
  <si>
    <t>37</t>
  </si>
  <si>
    <t>Rutubet/ Nem Ve Uçucu Madde</t>
  </si>
  <si>
    <t>38</t>
  </si>
  <si>
    <t>Renk tipi</t>
  </si>
  <si>
    <t>39</t>
  </si>
  <si>
    <t>Rutubet/Nem/Kuru madde</t>
  </si>
  <si>
    <t>Rutubet/Kuru Madde</t>
  </si>
  <si>
    <t>TS 13365</t>
  </si>
  <si>
    <t>40</t>
  </si>
  <si>
    <t>Toplam Toz Çay miktarı (Tanecik boyutu &lt;355p, )</t>
  </si>
  <si>
    <t>İşletme İçi Metot/SÇYFA013(293 89 Sayılı RG-TGK Çay Tebliği-No:2015/30,Ek 1)</t>
  </si>
  <si>
    <t>41</t>
  </si>
  <si>
    <t>Düşme Sayısı (Falling Number)</t>
  </si>
  <si>
    <t>TS EN ISO 3093</t>
  </si>
  <si>
    <t>42</t>
  </si>
  <si>
    <t>Yabancı Madde</t>
  </si>
  <si>
    <t>43</t>
  </si>
  <si>
    <t>Hava Boşluğu</t>
  </si>
  <si>
    <t>TS 1068</t>
  </si>
  <si>
    <t>44</t>
  </si>
  <si>
    <t>Öz/Gluten</t>
  </si>
  <si>
    <t>Kuru Öz /Gluten Yaş Öz / Gluten</t>
  </si>
  <si>
    <t>TS EN ISO 21415-4 TS EN ISO 21415-1</t>
  </si>
  <si>
    <t>45</t>
  </si>
  <si>
    <t>Suya Geçen Madde</t>
  </si>
  <si>
    <t>TS 1620</t>
  </si>
  <si>
    <t>46</t>
  </si>
  <si>
    <t>Su aktivitesi</t>
  </si>
  <si>
    <t>TS 7474</t>
  </si>
  <si>
    <t>47</t>
  </si>
  <si>
    <t>Sediment /Kir Muhtevası/Kirlilik/Tortu/Çökelti/Çök ebilen Katı Madde</t>
  </si>
  <si>
    <t>Kirlilik/Kir Muhtevası/ Sediment Tortu/Çökelti</t>
  </si>
  <si>
    <t>48</t>
  </si>
  <si>
    <t>Konserve sıvısı su oranı</t>
  </si>
  <si>
    <t>49</t>
  </si>
  <si>
    <t>Konserve sıvısı yağ oranı</t>
  </si>
  <si>
    <t>50</t>
  </si>
  <si>
    <t>Suda çözünebilen katı madde (briks)</t>
  </si>
  <si>
    <t>Yağsız Kuru Madde</t>
  </si>
  <si>
    <t>Acılık Tayini</t>
  </si>
  <si>
    <t>Kreis Değeri</t>
  </si>
  <si>
    <t>TS 2589</t>
  </si>
  <si>
    <t>Alkalilik/ Alkalinite</t>
  </si>
  <si>
    <t>Bileşik Alkalinite</t>
  </si>
  <si>
    <t>TS 3790 ISO 9963-1</t>
  </si>
  <si>
    <t>Toplam Alkalinite</t>
  </si>
  <si>
    <t>Külde Alkalilik (Koh Cinsinden)</t>
  </si>
  <si>
    <t>İLGİLİ TS VE TEBLİĞLER</t>
  </si>
  <si>
    <t>TS 1567</t>
  </si>
  <si>
    <t>Alkolde Çözünen Ekstrakt Tayini</t>
  </si>
  <si>
    <t>TS 2135</t>
  </si>
  <si>
    <t>Amino Asit</t>
  </si>
  <si>
    <t>Hidroksiprolin</t>
  </si>
  <si>
    <t>TS 6236 ISO 3496</t>
  </si>
  <si>
    <t>Prolin</t>
  </si>
  <si>
    <t>TS 13357</t>
  </si>
  <si>
    <t>Asitlik/Toplam Asitlik</t>
  </si>
  <si>
    <t>Asit Sayısı/ Serbest Yağ Asitliği</t>
  </si>
  <si>
    <t>Oleik Asit Cinsinden</t>
  </si>
  <si>
    <t>TS EN ISO 660</t>
  </si>
  <si>
    <t>Askıda Katı Madde Tayini</t>
  </si>
  <si>
    <t>TS EN 872</t>
  </si>
  <si>
    <t>RG 29955</t>
  </si>
  <si>
    <t>Toplam Katı Madde/Buharlaştırma Kalıntısı/Toplam Çözünmüş Madde</t>
  </si>
  <si>
    <t>Buharlaştırma Kalıntısı</t>
  </si>
  <si>
    <t>TS 5783</t>
  </si>
  <si>
    <t>Çözünmeyen Safsızlıklar (Eterde Çözünmeyen Yabancı Madde Tayini)</t>
  </si>
  <si>
    <t>TS EN ISO 663</t>
  </si>
  <si>
    <t>Enzim Aktivitesi</t>
  </si>
  <si>
    <t>Diastaz Sayısı</t>
  </si>
  <si>
    <t>IHC Phadebase Tablet</t>
  </si>
  <si>
    <t>TS 1330</t>
  </si>
  <si>
    <t>Toplam Enerji</t>
  </si>
  <si>
    <t>TGK ETİKETLEME TEBLİĞİ</t>
  </si>
  <si>
    <t>Ester Sayısı</t>
  </si>
  <si>
    <t>TSISO 709</t>
  </si>
  <si>
    <t>Formol Sayısı</t>
  </si>
  <si>
    <t>TS EN 1133</t>
  </si>
  <si>
    <t>Homojenizasyon Derecesi</t>
  </si>
  <si>
    <t>TS 1019</t>
  </si>
  <si>
    <t>TS 1192</t>
  </si>
  <si>
    <t>İyot Sayısı</t>
  </si>
  <si>
    <t>TS EN ISO 3961</t>
  </si>
  <si>
    <t>GMMAM KİTABI</t>
  </si>
  <si>
    <t>Nişasta Miktar Analizi</t>
  </si>
  <si>
    <t>Nişasta</t>
  </si>
  <si>
    <t>TS 6812</t>
  </si>
  <si>
    <t>TS 13359</t>
  </si>
  <si>
    <t>İnvert Şeker(Titrimetrik)</t>
  </si>
  <si>
    <t>İnvert Şeker(Titrimetrik)(Km’de)</t>
  </si>
  <si>
    <t>TS 1466</t>
  </si>
  <si>
    <t>Sakaroz Tayini(Titrimetrik)</t>
  </si>
  <si>
    <t>Kimyasal Oksijen İhtiyacı (KOİ) Tayini Açık Reflaks - Titrimetrik Metot</t>
  </si>
  <si>
    <t>STANDARD METHODS 5220B</t>
  </si>
  <si>
    <t>Suda Çözünebilir Klorür</t>
  </si>
  <si>
    <t>Tuz (Sodyum Klorür)(Nacl)</t>
  </si>
  <si>
    <t>TS 1333 ISO 1738 TS 1333 ISO 1738 TS 1747-2 ISO 1841 TS 1747-2 ISO 1841 İLGİLİ TS VE TEBLİĞLER İLGİLİ TS VE TEBLİĞLER</t>
  </si>
  <si>
    <t>Tuz (Sodyum Klorür)(Nacl)(Km’de)</t>
  </si>
  <si>
    <t>TS 5000 TS 5000 TS 1620 TS 2664</t>
  </si>
  <si>
    <t>TS 4164 ISO 9297</t>
  </si>
  <si>
    <t>Kül/ Ham Kül Tayini</t>
  </si>
  <si>
    <t>TS 1566 ISO 1577</t>
  </si>
  <si>
    <t>%10 Hcl’de Çözünmeyen Kül(Km’de)</t>
  </si>
  <si>
    <t>TSISO 763 TS 2383 TS 5000 TS 2383 TS 5000 TS ISO 763 TS 2383 TS 2383 TS 2383</t>
  </si>
  <si>
    <t>%10 Hcl’de Çözünmeyen Kül</t>
  </si>
  <si>
    <t>RG 29955 TS ISO 763</t>
  </si>
  <si>
    <t>TS ISO 763 TS 12677 TS ISO 763 TS ISO 763 TS ISO 763</t>
  </si>
  <si>
    <t>Eterde Çözülmeyen Yabancı Madde İle (%) Kül Tayini</t>
  </si>
  <si>
    <t>TS 894</t>
  </si>
  <si>
    <t>Kül</t>
  </si>
  <si>
    <t>TS 1565</t>
  </si>
  <si>
    <t>Toplam Kül/ Kül</t>
  </si>
  <si>
    <t>RG 29955 TS 2131 ISO 928 TS 2131 ISO 928 TS 2131 ISO 928 TS 2131 ISO 928 TS 3792 TS 6399 TS 921</t>
  </si>
  <si>
    <t>Toplam Kül/ Kül (Km’de)</t>
  </si>
  <si>
    <t>TS EN ISO 2171 TS 2131 ISO 928 TS 2131 ISO 928 TS EN ISO 2171 TS EN ISO 2171</t>
  </si>
  <si>
    <t>TS 1564</t>
  </si>
  <si>
    <t>TS EN ISO 2171</t>
  </si>
  <si>
    <t>Metabolik Enerji</t>
  </si>
  <si>
    <t>Metabolik Enerji (Kanatlı Hayvan Yemleri Hariç)</t>
  </si>
  <si>
    <t>TS 9610</t>
  </si>
  <si>
    <t>Oksitlenebilirlik (Permanganant)</t>
  </si>
  <si>
    <t>Peroksit Değeri/ Sayısı</t>
  </si>
  <si>
    <t>TS EN ISO 3960</t>
  </si>
  <si>
    <t>Polar Madde Tayini</t>
  </si>
  <si>
    <t>TS EN ISO 8420</t>
  </si>
  <si>
    <t>Ham Protein</t>
  </si>
  <si>
    <t>Protein Tayini (Kjeldahl Metodu İle)</t>
  </si>
  <si>
    <t>AOAC 992.15</t>
  </si>
  <si>
    <t>Rutubet Miktarı</t>
  </si>
  <si>
    <t>Rutubet (Toluen metodu)</t>
  </si>
  <si>
    <t>Sabun Miktarı</t>
  </si>
  <si>
    <t>TS 5038</t>
  </si>
  <si>
    <t>Sabunlaşma Sayısı</t>
  </si>
  <si>
    <t>TS EN ISO 3657</t>
  </si>
  <si>
    <t>Sabunlaşmayan Madde</t>
  </si>
  <si>
    <t>TS 4963</t>
  </si>
  <si>
    <t>Suda Çözünmeyen Madde</t>
  </si>
  <si>
    <t>TS 3036</t>
  </si>
  <si>
    <t>TS 4966</t>
  </si>
  <si>
    <t>Selüloz / Ham Selüloz Tayini</t>
  </si>
  <si>
    <t>Ham Selüloz</t>
  </si>
  <si>
    <t>TS 4966 TS 4966</t>
  </si>
  <si>
    <t>TS 4966/ TS 3076-1</t>
  </si>
  <si>
    <t>Ham Selüloz(Km’de)</t>
  </si>
  <si>
    <t>TS ISO 15598</t>
  </si>
  <si>
    <t>Su Ekstraktı ve Suda Çözünen Madde/Ekstrakt Tayini</t>
  </si>
  <si>
    <t>TS ISO 9768</t>
  </si>
  <si>
    <t>*Toplam Katı Madde</t>
  </si>
  <si>
    <t>SM 2540 B</t>
  </si>
  <si>
    <t>Toplam Katı Madde</t>
  </si>
  <si>
    <t>Toplam Sabit Katı Madde</t>
  </si>
  <si>
    <t>Toplam Sabit Katı Madde (550°C)</t>
  </si>
  <si>
    <t>SM 2540 E</t>
  </si>
  <si>
    <t>Toplam Sertlik (Titrimetrik)</t>
  </si>
  <si>
    <t>Toplam Uçucu Bazik Azot (Tvb-N)</t>
  </si>
  <si>
    <t>Asetik Asit Cinsinden</t>
  </si>
  <si>
    <t>Toplam Uçucu Yağ</t>
  </si>
  <si>
    <t>TS EN ISO 6571</t>
  </si>
  <si>
    <t>Delta E E (232 Nm) E (270nm)</t>
  </si>
  <si>
    <t>TGK 2014/53</t>
  </si>
  <si>
    <t>Mineral Yağ Aranması</t>
  </si>
  <si>
    <t>TS 5039</t>
  </si>
  <si>
    <t>Prina Yağı aranması</t>
  </si>
  <si>
    <t>TS 5042</t>
  </si>
  <si>
    <t>Yağ / Ham Yağ Tayini</t>
  </si>
  <si>
    <t>Ham Yağ</t>
  </si>
  <si>
    <t>Yağ</t>
  </si>
  <si>
    <t>TS 3411</t>
  </si>
  <si>
    <t>TS 1744</t>
  </si>
  <si>
    <t>Yağ Tayini (Süt ve süt ürünlerinde)</t>
  </si>
  <si>
    <t>Zeleny/Sedimantasyon/ Sedimantasyon Endeksi</t>
  </si>
  <si>
    <t>Zeleny/Sedimantasyon/Sedi mantasyon Endeksi</t>
  </si>
  <si>
    <t>TS EN ISO 5529</t>
  </si>
  <si>
    <t>TS 933</t>
  </si>
  <si>
    <t>TS ISO 10727</t>
  </si>
  <si>
    <t>Koruyucular</t>
  </si>
  <si>
    <t>Suda Çözünen Sentetik Boya Aranması (Kalitatif)</t>
  </si>
  <si>
    <t>J. Agric. Food Chem. Vol:31, 387-389, 1983</t>
  </si>
  <si>
    <t>J. Agric. Food Chem. 49, 98-102, 2001</t>
  </si>
  <si>
    <t>Pestisit (GC-MS/MS)</t>
  </si>
  <si>
    <t>TS 5095</t>
  </si>
  <si>
    <t>App. Notları (Operation Manual Distillation Unit K-355 Kullanma Klavuzu)</t>
  </si>
  <si>
    <t>Karbonize Olmuş Maddeler</t>
  </si>
  <si>
    <t>TS 2600</t>
  </si>
  <si>
    <t>Kül/İnorganik/Toplam İnorganik Madde</t>
  </si>
  <si>
    <t>Sülfatlandırılmış Kül</t>
  </si>
  <si>
    <t>Karbonhidrat-Polisakkarit</t>
  </si>
  <si>
    <t>Aflatoksin</t>
  </si>
  <si>
    <t>AOAC 991.31</t>
  </si>
  <si>
    <t>AOAC 999.07</t>
  </si>
  <si>
    <t>Okratoksin</t>
  </si>
  <si>
    <t>Okratoksin A</t>
  </si>
  <si>
    <t>TS EN 14132</t>
  </si>
  <si>
    <t>Zearalenon</t>
  </si>
  <si>
    <t>AOAC Vol:84,No:5</t>
  </si>
  <si>
    <t>Deoksinivalenol (DON)</t>
  </si>
  <si>
    <t>Deoksinivalenol (DON)/ Vomitoksin</t>
  </si>
  <si>
    <t>R-Biofarm P.50.V.1</t>
  </si>
  <si>
    <t>Aflatoksin M1</t>
  </si>
  <si>
    <t>TS EN ISO 14501</t>
  </si>
  <si>
    <t>Aflatoksin B1</t>
  </si>
  <si>
    <t>AOAC 2003.02</t>
  </si>
  <si>
    <t>Aerobik Koloni Sayımı</t>
  </si>
  <si>
    <t>TS EN ISO 7932</t>
  </si>
  <si>
    <t>TS EN ISO 16649-3</t>
  </si>
  <si>
    <t>TS EN ISO 16654</t>
  </si>
  <si>
    <t>Enterobacteriaceae Analizi (Katı Besiyerinde)</t>
  </si>
  <si>
    <t>Enterobacteriaceae Analizi (Hızlı Test)</t>
  </si>
  <si>
    <t>AOAC Performance Tested Method 050801</t>
  </si>
  <si>
    <t>Fekal Streptococcus/Enterococcus Sayımı (EMS)</t>
  </si>
  <si>
    <t>APHA 9221</t>
  </si>
  <si>
    <t>Koliform Bakteri Analizi (Katı Besiyeri)</t>
  </si>
  <si>
    <t>TS ISO 4832</t>
  </si>
  <si>
    <t>Koliform Bakteri Analizi (EMS)</t>
  </si>
  <si>
    <t>Koliform Bakteri, Fekal Koliform ve E.coli Tayini (EMS)</t>
  </si>
  <si>
    <t>FDA/BAM Chapter 4</t>
  </si>
  <si>
    <t>Koagülaz Pozitif Stafilokokların Sayımı</t>
  </si>
  <si>
    <t>AOAC Official Method 2004.02</t>
  </si>
  <si>
    <t>Maya ve Küf Sayımı (aw 0,95’ten Büyük)</t>
  </si>
  <si>
    <t>Rope Sporu</t>
  </si>
  <si>
    <t>TS 3522</t>
  </si>
  <si>
    <t>AOAC Official Method 2013.01 VIDAS UP SPT</t>
  </si>
  <si>
    <t>Somatik Hücre Sayımı (Mikroskop)</t>
  </si>
  <si>
    <t>TS EN ISO 13366-1</t>
  </si>
  <si>
    <t>Somatik Hücre Sayımı (Cihaz)</t>
  </si>
  <si>
    <t>TS EN ISO 13366-2</t>
  </si>
  <si>
    <t>Staphylococcal Enterotoksin Analizi</t>
  </si>
  <si>
    <t>Sterilite Kontrolü</t>
  </si>
  <si>
    <t>28155 Sayılı R.G.</t>
  </si>
  <si>
    <t>Sterilizasyon Kontrolü</t>
  </si>
  <si>
    <t>Kit Prosedürü</t>
  </si>
  <si>
    <t>Sularda 22 °C ve 36 °C’de Toplam Koloni Sayımı</t>
  </si>
  <si>
    <t>TS EN ISO 6222</t>
  </si>
  <si>
    <t>Sülfit İndirgeyen Anaerob Bakteri Sayımı</t>
  </si>
  <si>
    <t>AOAC Official Method 051201</t>
  </si>
  <si>
    <t>Toplam Spesifik Mikroorganizma Sayısı</t>
  </si>
  <si>
    <t>Membran Filtre Yöntemiyle Bağırsak Enterekoklarının Tespiti ve Sayımı</t>
  </si>
  <si>
    <t>TS EN ISO 7899-2</t>
  </si>
  <si>
    <t>TS EN ISO 14189</t>
  </si>
  <si>
    <t>GENEL TOPLAM</t>
  </si>
  <si>
    <t>TRABZON GIDA KONTROL LABORATUVAR MÜDÜRLÜĞÜ</t>
  </si>
  <si>
    <t>ANALİZ VE FİYAT LİSTESİ</t>
  </si>
  <si>
    <t>Analiz / Hizmet Adı</t>
  </si>
  <si>
    <t>Analiz/Alt Parametre</t>
  </si>
  <si>
    <t>Ürün/Ürün Grubu (Matriks)</t>
  </si>
  <si>
    <t>Yöntem</t>
  </si>
  <si>
    <t>Gıdalar</t>
  </si>
  <si>
    <t>Ayran ve Süt</t>
  </si>
  <si>
    <t>Meyve Suları</t>
  </si>
  <si>
    <t>Şarap</t>
  </si>
  <si>
    <t>Eteri yağlar, Bergamot Yağ</t>
  </si>
  <si>
    <t>Hayvansal ve Bitkisel Yağlar</t>
  </si>
  <si>
    <t>Kullanma Suyu</t>
  </si>
  <si>
    <t>Kullanma suyu</t>
  </si>
  <si>
    <t>Süt</t>
  </si>
  <si>
    <t>Öğütülmüş kakao</t>
  </si>
  <si>
    <t>Bal</t>
  </si>
  <si>
    <t>Tane Kara Biber</t>
  </si>
  <si>
    <t>Arpa</t>
  </si>
  <si>
    <t>Buğday</t>
  </si>
  <si>
    <t>Çavdar</t>
  </si>
  <si>
    <t>Kenevir (Kendir) tohumu</t>
  </si>
  <si>
    <t>Kuru Fasulye</t>
  </si>
  <si>
    <t>Nohut</t>
  </si>
  <si>
    <t>Pirinç</t>
  </si>
  <si>
    <t>Mısır</t>
  </si>
  <si>
    <t>Bulgur</t>
  </si>
  <si>
    <t>Sarı Mercimek</t>
  </si>
  <si>
    <t>Kabak Çekirdeği Yer Fıstığı Kabuklu Fındık</t>
  </si>
  <si>
    <t>Arpa Bulgur Nohut Fasulye</t>
  </si>
  <si>
    <t>Çam Fıstığı</t>
  </si>
  <si>
    <t>Ceviz - İç</t>
  </si>
  <si>
    <t>Kabuklu Ceviz Kabuklu Fındık</t>
  </si>
  <si>
    <t>Kabak Çekirdeği Kabuklu Yer Fıstığı Kabuklu Fındık</t>
  </si>
  <si>
    <t>Arpa Buğday Mısır Pirinç Mercimek Sarı Mercimek Kuru Fasulye Nohut</t>
  </si>
  <si>
    <t>Ceviz İçi</t>
  </si>
  <si>
    <t>Kekik, Nane, Fesleğen</t>
  </si>
  <si>
    <t>Siyah Çay</t>
  </si>
  <si>
    <t>Pastırma</t>
  </si>
  <si>
    <t>Hayvansal ve Bitkisel Sıvı Yağlar</t>
  </si>
  <si>
    <t>Hububatlarda (Buğday, arpa, mısır,..)</t>
  </si>
  <si>
    <t>Et ve Et Mamulleri Meyve ve Sebze Mamulleri</t>
  </si>
  <si>
    <t>Beyaz Şeker</t>
  </si>
  <si>
    <t>Yeşil çay</t>
  </si>
  <si>
    <t>Bitkisel Ve Hayvansal Sıvı Yağlar</t>
  </si>
  <si>
    <t>Yem</t>
  </si>
  <si>
    <t>Tatlı Badem(Kabuklu)</t>
  </si>
  <si>
    <t>Tatlı Badem (İçi)</t>
  </si>
  <si>
    <t>Antep Fıstığı(İç)</t>
  </si>
  <si>
    <t>Adaçayı</t>
  </si>
  <si>
    <t>Tereyağ</t>
  </si>
  <si>
    <t>Dut Pestili</t>
  </si>
  <si>
    <t>Üzüm Pestili</t>
  </si>
  <si>
    <t>Salam</t>
  </si>
  <si>
    <t>Sucuk</t>
  </si>
  <si>
    <t>Ekmek</t>
  </si>
  <si>
    <t>Yufka</t>
  </si>
  <si>
    <t>Bisküvi</t>
  </si>
  <si>
    <t>Kahve</t>
  </si>
  <si>
    <t>Makarna VB.</t>
  </si>
  <si>
    <t>Buğday Çavdar ve Bunların Unları</t>
  </si>
  <si>
    <t>Gıdalar ve Yemler</t>
  </si>
  <si>
    <t>Yumurta</t>
  </si>
  <si>
    <t>Buğday unu</t>
  </si>
  <si>
    <t>Bulgur, Makarna</t>
  </si>
  <si>
    <t>Gofret</t>
  </si>
  <si>
    <t>Balık konservesi</t>
  </si>
  <si>
    <t>Meyve ve sebze mamulleri</t>
  </si>
  <si>
    <t>Tahin</t>
  </si>
  <si>
    <t>Kullanım Suyu</t>
  </si>
  <si>
    <t>Zencefil</t>
  </si>
  <si>
    <t>Et Ve Et Mamulleri</t>
  </si>
  <si>
    <t>Bitkisel Ve Hayvansal Katı Ve Sıvı Yağlar</t>
  </si>
  <si>
    <t>Ekstrakte Edilmiş Yağlar</t>
  </si>
  <si>
    <t>Yemlerde</t>
  </si>
  <si>
    <t>Eteri Yağlar</t>
  </si>
  <si>
    <t>Yemeklik Ayçiçek Yağı</t>
  </si>
  <si>
    <t>Yemeklik Mısır Yağı</t>
  </si>
  <si>
    <t>Yemeklik Zeytinyağı</t>
  </si>
  <si>
    <t>Yoğurt</t>
  </si>
  <si>
    <t>Pastörize Süt</t>
  </si>
  <si>
    <t>Uzun Ömürlü Süt</t>
  </si>
  <si>
    <t>Yemeklik Bitkisel Yağlar</t>
  </si>
  <si>
    <t>Et Ve Et Ürünleri</t>
  </si>
  <si>
    <t>*Atık Su</t>
  </si>
  <si>
    <t>Tahin Tereyağ Et Ve Te Ürünleri Et Ve Te Ürünleri Gıdalar (Potansiyometrik Yöntemle) Gıdalar(Titrimetrik)</t>
  </si>
  <si>
    <t>Ekmek Yufka Bisküvi Domates Salçası</t>
  </si>
  <si>
    <t>Bitkisel Çay Buğday Unu Ekmek Bisküvi YufkaPestil Mısır İrmik İrmik Hamur Tatlıları- Şerbet Eklemeye Hazır</t>
  </si>
  <si>
    <t>Yemlerde Dut Pekmezi</t>
  </si>
  <si>
    <t>Üzüm Pekmezi Dut Pestili Üzüm Pestili Biber Salçası Ketçap</t>
  </si>
  <si>
    <t>Yemlerde Bal Dut Pestili Fındık Ezmesi Dut Pekmezi Üzüm Pekmezi Tahin Ayçiçeği Tohumu Küspe</t>
  </si>
  <si>
    <t>Kadayıf (Km'de) Karabiber (Km'de) Nane (Km'de) Makarna (Km'de) Kadayıf (Km'de)</t>
  </si>
  <si>
    <t>Ruminant Yemlerde</t>
  </si>
  <si>
    <t>Kullanım Suyu (Bulanık Olmayan Sular)</t>
  </si>
  <si>
    <t>Bitkisel Sıvı Yağlar</t>
  </si>
  <si>
    <t>Ekstrakte Edilen Yağlar</t>
  </si>
  <si>
    <t>Kızartma Yağları</t>
  </si>
  <si>
    <t>Tahin Helvası</t>
  </si>
  <si>
    <t>Tahıl Ve Tahıl Ürünleri(Km’de)</t>
  </si>
  <si>
    <t>Baharatlar</t>
  </si>
  <si>
    <t>Balık Unu</t>
  </si>
  <si>
    <t>Fındık Ezmesi Tahin</t>
  </si>
  <si>
    <t>Buğday Unu</t>
  </si>
  <si>
    <t>Kakao (Öğütülmüş)</t>
  </si>
  <si>
    <t>Mısır İrmiği Kara Biber Kırmızı Biber (Acı) Kırmızı Biber (Tatlı) Yani Bahar Karanfil (Öğütülmüş)</t>
  </si>
  <si>
    <t>Su Ürünleri</t>
  </si>
  <si>
    <t>Zeytinyağı</t>
  </si>
  <si>
    <t>Bitkisel Yağlar</t>
  </si>
  <si>
    <t>Çekirdeksiz Kuru Üzüm</t>
  </si>
  <si>
    <t>Süt (Çiğ) Pastörize Süt Ayran Yoğurt Süt Tozu Tereyağ</t>
  </si>
  <si>
    <t>Peynir Çeşitleri (Km’de)</t>
  </si>
  <si>
    <t>Ekmeklik Buğday Ekmeklik Buğday Unu</t>
  </si>
  <si>
    <t>Gıda Maddeleri</t>
  </si>
  <si>
    <t>Süt ve Süt Ürünleri</t>
  </si>
  <si>
    <t>Su (içme suları hariç)</t>
  </si>
  <si>
    <t>Gıda Maddeleri (yapısında doğal olarak SO2 bulunan soğan, sarımsak, lahana gibi gıdalar hariç)</t>
  </si>
  <si>
    <t>Kuru meyveler (Kayısı, incir, üzüm...)</t>
  </si>
  <si>
    <t>Sitrik Asit</t>
  </si>
  <si>
    <t>Un</t>
  </si>
  <si>
    <t>Sert Kabuklu Meyveler ve Ürünleri</t>
  </si>
  <si>
    <t>Tahıl ve Tahıl Ürünleri</t>
  </si>
  <si>
    <t>Sert Kabuklu Meyveler,Kurutulmuş Meyveler,Kırmızı Pul biber</t>
  </si>
  <si>
    <t>Süt ve Süt Tozu</t>
  </si>
  <si>
    <t>Yem (Kedi ve Köpek maması hariç)</t>
  </si>
  <si>
    <t>Yemler</t>
  </si>
  <si>
    <t>Gıda ve Evcil hayvan yemleri (Büyükbaş hayvan yemleri ve balık unu hariç)</t>
  </si>
  <si>
    <t>Sular</t>
  </si>
  <si>
    <t>Ekmek Mayası</t>
  </si>
  <si>
    <t>UHT Sütler</t>
  </si>
  <si>
    <t>Otoklav Kontrolü</t>
  </si>
  <si>
    <t>Sularda</t>
  </si>
  <si>
    <t>**</t>
  </si>
  <si>
    <t>Myristic/ Tetradecanoic Asit C 14:0 Palmitik/ Hexadecanoic Asit C 16:0 Palmitoleic Asit C 16:1 Heptadecenoic Asit C 17:1 Behenic Asit C 22: 0 Arachidic Asit C 20: 0 Eicosanoic (Gadoleik) Asit C 20: 1 Linoleic Asit C18:2 Linolenic Asit C18:3 Lignoceric /Tetracosanoic Asit C24:0  Stearic /Octadecanoic Asit C18:0 Margaric Asit C17:0</t>
  </si>
  <si>
    <t>Maya ve Küf Sayımı(aw 0,95’e eşit ve küçük)</t>
  </si>
  <si>
    <t>Yumurta Balık Konservesi Ekmek</t>
  </si>
  <si>
    <t>TS 1068 TS 353, TS 5000</t>
  </si>
  <si>
    <t>TS ISO 279</t>
  </si>
  <si>
    <t>TS 861</t>
  </si>
  <si>
    <t>TS EN ISO 662</t>
  </si>
  <si>
    <t xml:space="preserve"> TS 6318</t>
  </si>
  <si>
    <t xml:space="preserve">         Nem/Rutubet</t>
  </si>
  <si>
    <t xml:space="preserve"> TS 861</t>
  </si>
  <si>
    <t xml:space="preserve">Süt </t>
  </si>
  <si>
    <t xml:space="preserve">TS 1018 </t>
  </si>
  <si>
    <t xml:space="preserve">TS 353 </t>
  </si>
  <si>
    <t>Tortu/Çökelti</t>
  </si>
  <si>
    <t>İşlenmemiş hamsi yağı</t>
  </si>
  <si>
    <t>TS EN ISO 15301</t>
  </si>
  <si>
    <t>Vakumlu Etüv Metodu İle Rutubet</t>
  </si>
  <si>
    <t>Rutubet</t>
  </si>
  <si>
    <t>Tahin,tehin helvası ,hazır kekler</t>
  </si>
  <si>
    <t>TS 1201 EN ISO 1741</t>
  </si>
  <si>
    <t>Meyve sebze ürünleri</t>
  </si>
  <si>
    <t>TS 1129 ISO 1026</t>
  </si>
  <si>
    <t>Yem(Balık yağı)</t>
  </si>
  <si>
    <t>TS EN ISO 662-Method B</t>
  </si>
  <si>
    <t>TS ISO 16649-2</t>
  </si>
  <si>
    <t>TS EN ISO 21528-2</t>
  </si>
  <si>
    <t>TS ISO 4831</t>
  </si>
  <si>
    <t>TS EN ISO 6888-1</t>
  </si>
  <si>
    <t>TS EN ISO 11290-1</t>
  </si>
  <si>
    <t>TS ISO 21527-1</t>
  </si>
  <si>
    <t>TS ISO 21527-2</t>
  </si>
  <si>
    <t>TS EN ISO 6579-1</t>
  </si>
  <si>
    <t>Biomeriux Vidas Set II 30705</t>
  </si>
  <si>
    <t>TS ISO 7889</t>
  </si>
  <si>
    <t>TS EN ISO 9308-1</t>
  </si>
  <si>
    <t>TS ISO 7251</t>
  </si>
  <si>
    <t>Biomeriux Vidas Set UP O157 ECPT</t>
  </si>
  <si>
    <t>TS EN ISO 21872-1</t>
  </si>
  <si>
    <t>İyodat Analizi</t>
  </si>
  <si>
    <t>Hidroksimetil Furfural (HMF) (HPLC)</t>
  </si>
  <si>
    <t>Kafein (HPLC)</t>
  </si>
  <si>
    <t>NMKL 124</t>
  </si>
  <si>
    <t>Koruyucular (HPLC)</t>
  </si>
  <si>
    <t>Yapay Tatlandırıcılar (HPLC)</t>
  </si>
  <si>
    <t>TS EN 12856</t>
  </si>
  <si>
    <t>Natamisin/Pimarisin (E235) (HPLC)</t>
  </si>
  <si>
    <t>Üst ve iç yüzey çalışılan peynirler</t>
  </si>
  <si>
    <t>İç yüzey çalışılan peynirler ile diğer süt ürünleri</t>
  </si>
  <si>
    <t>Sütlü tatlılar</t>
  </si>
  <si>
    <t>JOAC Vol:70, No:6, 944-954</t>
  </si>
  <si>
    <t>Biyojen Amin (HPLC)</t>
  </si>
  <si>
    <t>Biyojen Amin (LC-MS/MS)</t>
  </si>
  <si>
    <t>Histamin</t>
  </si>
  <si>
    <t>Journal of Food Science, 65(5), 764-767, 2000</t>
  </si>
  <si>
    <t>Polisiklik Aromatik Hidrokarbonlar (PAH) (HPLC)</t>
  </si>
  <si>
    <t>Su ürünleri</t>
  </si>
  <si>
    <t>Sıvı Yağlar</t>
  </si>
  <si>
    <t>Boya Miktarı Analizleri (HPLC)</t>
  </si>
  <si>
    <t>Saponin (HPLC)</t>
  </si>
  <si>
    <t>NMKL 165</t>
  </si>
  <si>
    <t>Anyonlar (HPLC)</t>
  </si>
  <si>
    <t>Benzoil Peroksit (E928) (HPLC)</t>
  </si>
  <si>
    <t>Alkol (GC)</t>
  </si>
  <si>
    <t>Bitkisel Yağ Aranması (GC)</t>
  </si>
  <si>
    <t>Bitkisel Yağ</t>
  </si>
  <si>
    <t>Pestisit (LC-MS/MS ve GC-MS/MS)</t>
  </si>
  <si>
    <t>Seçili Pestisitler (1)</t>
  </si>
  <si>
    <t>Seçili Pestisitler (2)</t>
  </si>
  <si>
    <t>Seçili Pestisitler (3)</t>
  </si>
  <si>
    <t>Seçili Pestisitler (4)</t>
  </si>
  <si>
    <t>Pestisit (GC-MS)</t>
  </si>
  <si>
    <t>Naftalin</t>
  </si>
  <si>
    <t>İşletme İçi Metot - "S-KKAL-16 Rev.No:00"</t>
  </si>
  <si>
    <t>Standart Methods 23nd Edition, 2017</t>
  </si>
  <si>
    <t>Sülfat (SO₄⁻²) (Spektrofotometre)</t>
  </si>
  <si>
    <t>Food Chem. Codex, General Tests and Assays, Appendix II, 857-858</t>
  </si>
  <si>
    <t>Saflık (Bulutlanma) /Parafin Testi</t>
  </si>
  <si>
    <t>Bromat ve Iyodat Analizi</t>
  </si>
  <si>
    <t>Karbonat / Bikarbonat / Sodyum Karbonat Aranması</t>
  </si>
  <si>
    <t>NMKL 186</t>
  </si>
  <si>
    <t>Kristal Viole, Löko Kristal Viole, Malaşit Yeşili, Löko Malaşit Yeşili, Brillant Yeşili</t>
  </si>
  <si>
    <t>Sterol Kompozisyonu (GC)</t>
  </si>
  <si>
    <t>Karbonhidrat (Rutubet+Protein+ Kül+Yağ)</t>
  </si>
  <si>
    <t>FAO77</t>
  </si>
  <si>
    <t>Yemeklik Bitkisel Yağlar,Hayvansal yağlar</t>
  </si>
  <si>
    <t>Bitkisel ve Hayvansal sıvı yağlar</t>
  </si>
  <si>
    <t>Ham selüloz</t>
  </si>
  <si>
    <t>Susam Yağı Tayini</t>
  </si>
  <si>
    <t>TS EN ISO 734</t>
  </si>
  <si>
    <t>Tahin ,Tahin Helvası</t>
  </si>
  <si>
    <t>Üre</t>
  </si>
  <si>
    <t>RG29955</t>
  </si>
  <si>
    <t>İşletme içi metot (TS 15598 ve Gerhardt aplikasyon notları modifiye edilmiş)</t>
  </si>
  <si>
    <t>Ham Selüloz İçeriği Tayini (Km’de)</t>
  </si>
  <si>
    <t>J.Agric Food Chem, 60(21); 5324-9, 2012.</t>
  </si>
  <si>
    <t>İşletme İçi Metot - "S-KKAL-08 Rev.No:01"</t>
  </si>
  <si>
    <t>Boya Aranması</t>
  </si>
  <si>
    <t>Vitamin C (Askorbik Asit) Analizi (HPLC)</t>
  </si>
  <si>
    <t>Gıdalar (Doğal Ürünler)</t>
  </si>
  <si>
    <t>Rückemann H., Z Lebensm. Unters. Forsch. 171, 357-359, 1980</t>
  </si>
  <si>
    <t>Yağ Asidi Esterleri (Etil ve Metil Esterleri, FAEE, FAME, ∑(FAME+FAEE), Vaks/Mumsu Maddeler vb.)</t>
  </si>
  <si>
    <t>Seçili Pestisitler (5)</t>
  </si>
  <si>
    <t>İşletme İçi Metot - "S-KKAL-37 Rev.No:01"</t>
  </si>
  <si>
    <t>Peynir ve çeşitleri</t>
  </si>
  <si>
    <t xml:space="preserve">Gıdalar </t>
  </si>
  <si>
    <t>KDV (%20)</t>
  </si>
  <si>
    <t xml:space="preserve">Akredite Analizler "Bordo" yazım karakteri ile işaretlenmiştir. </t>
  </si>
  <si>
    <t>Yağlı Tohumlar</t>
  </si>
  <si>
    <t>Baharatlar( Karabiber Hariç)</t>
  </si>
  <si>
    <t>R-BIOPHARM (A.20-P14.V12)</t>
  </si>
  <si>
    <t>Yem (Kedi ve Köper Maması Hariç)</t>
  </si>
  <si>
    <t>TS EN 16007</t>
  </si>
  <si>
    <t>TS EN 15792</t>
  </si>
  <si>
    <t>TS EN 15791</t>
  </si>
  <si>
    <t>Aflatoksin B1 Toplam Aflatoksin (B1+ B2 +G1+ G2 )      Tayini</t>
  </si>
  <si>
    <t>Aflatoksin B1 Toplam Aflatoksin (B1+ B2 +G1+ G2 )       Tayini</t>
  </si>
  <si>
    <t>Süt , Tereyağı</t>
  </si>
  <si>
    <t>TS 1018,TS 1331</t>
  </si>
  <si>
    <t>Tereyağı,Sürülebilir yağlar</t>
  </si>
  <si>
    <t>TS 1331,TS 2812/2022</t>
  </si>
  <si>
    <t>NMKL 130</t>
  </si>
  <si>
    <t>AOAC 983.13</t>
  </si>
  <si>
    <t>Etil Alkol/Etanol (Hacmen Alkol)</t>
  </si>
  <si>
    <t>AOAC 2007.01</t>
  </si>
  <si>
    <t>AOAC 962.16</t>
  </si>
  <si>
    <t>TGK Gıda Katkı Maddelerinin Spesifikasyonları Hakkında Yönetmelik</t>
  </si>
  <si>
    <t>Parafin / Serezin</t>
  </si>
  <si>
    <t>AOAC 956.03</t>
  </si>
  <si>
    <t>AOAC 920.106</t>
  </si>
  <si>
    <t>AOAC 2012.25</t>
  </si>
  <si>
    <t>AOAC 990.03</t>
  </si>
  <si>
    <t>TS EN ISO 12966-4</t>
  </si>
  <si>
    <t>Amonyum İyonu (Spektrofotometre)</t>
  </si>
  <si>
    <t>TS EN ISO 712-1</t>
  </si>
  <si>
    <t>TS 4600 ISO 3720 TGK Çay 2015/30 TS 12929</t>
  </si>
  <si>
    <t>Et ve et ürünleri</t>
  </si>
  <si>
    <t>TS ISO 1442/2023</t>
  </si>
  <si>
    <t>TS ISO 2173</t>
  </si>
  <si>
    <t>Regnel C., 1976</t>
  </si>
  <si>
    <t>NMKL 161</t>
  </si>
  <si>
    <t>İşletme İçi Metot - "S-KKAL-33 Rev.No:02"</t>
  </si>
  <si>
    <t>Fosfor (P), Kalsiyum (Ca), Magnezyum (Mg), Potasyum (K), Formol Sayısı</t>
  </si>
  <si>
    <t>Meyve Suları veya Nektarları (Vişne, kayısı, şeftali)</t>
  </si>
  <si>
    <t>Meyve Oranı (Pulp) Tayini</t>
  </si>
  <si>
    <t>Boyar Madde Analizi (LC-MS/MS)</t>
  </si>
  <si>
    <r>
      <rPr>
        <b/>
        <sz val="10"/>
        <rFont val="Arial"/>
        <family val="2"/>
        <charset val="162"/>
      </rPr>
      <t>Seçili Pestisitler (4): Gıda - Et (Kas) ve Su Ürünleri</t>
    </r>
    <r>
      <rPr>
        <sz val="7"/>
        <rFont val="Arial"/>
        <family val="2"/>
        <charset val="162"/>
      </rPr>
      <t xml:space="preserve">
</t>
    </r>
    <r>
      <rPr>
        <b/>
        <sz val="10"/>
        <rFont val="Arial"/>
        <family val="2"/>
        <charset val="162"/>
      </rPr>
      <t xml:space="preserve">
GC-MS/MS: </t>
    </r>
    <r>
      <rPr>
        <sz val="7"/>
        <rFont val="Arial"/>
        <family val="2"/>
        <charset val="162"/>
      </rPr>
      <t xml:space="preserve">2,4-DDD, 2,4-DDE, 2-phenylphenol, Acetochlor, Alachlor, Aldrin, Dieldrin, Azinphos Ethyl, Bifenthrin, Biphenyl, Bitertanol, Bromophos Ethyl, Bromopropylate, Buprofezine, Cadusafos, Chinomethionat, Chlorbufam, Chlordane-Cis, Chlordane-Trans, Chlorfenapyr, Chlorpyrifos Methyl, Chlorthal Dimethyl, Cyfluthrin (Sum), 4,4-DDT, 2,4-DDT, 4,4-DDD, 4,4-DDE, Dichlofluanid, Diclofop Methyl, Dicloran, Dicofol, Diphenylamine, Endrin, Ethalfluralin, Ethofumesate, Ethoprophos, Etoxazole, Fenitrothion, Fenpropathrin, Flusilazole, Fluvalinate, Heptachlor, Heptachlor Endo Epoxide, Heptachlor Exo Epoxide, Hexachlorobenzene (HCB), HCH Alpha, HCH Beta, HCH Gamma (Lindane), Hexaconazole, Cyhalothrin Lambda, Methacrifos, Methoxychlor, Nuarimol, Oxadixyl, Oxyfluorfen, Parathion Ethyl (Parathion), Parathion Methyl, Penconazole, Pendimethalin, Phentoate, Phorate, Phosalone, Pyridaben, Quinalphos, Quinoxyfen, Quintozene (PCNB), Pentachloroaniline, Tebuconazole, Tebufenpyrad, Tecnazene, Tefluthrin, Terbufos, Tetraconazole, Tetradifon, Tetrasul, Thiometon, THPI (Tetrahydrophthalimide), Tolclofos Methyl, Triadimenol, Trifluralin, Triticonazole (81 Adet)
</t>
    </r>
    <r>
      <rPr>
        <b/>
        <sz val="10"/>
        <rFont val="Arial"/>
        <family val="2"/>
        <charset val="162"/>
      </rPr>
      <t>LC-MS/MS:</t>
    </r>
    <r>
      <rPr>
        <sz val="7"/>
        <rFont val="Arial"/>
        <family val="2"/>
        <charset val="162"/>
      </rPr>
      <t xml:space="preserve"> Acephate, Acetamiprid, Aldicarb, Aldicarb Sulfone, Aldicarb Sulfoxide, Amitraz, Amitraz Met. (DMF), Amitraz Met. (DMPF), Atrazine, Azoxystrobin, Benalaxyl (Benalaxyl M), Bensulfuron Methyl, Bentazone, Boscalid, Butralin, Butylate, Carbaryl, Carbendazim, Carbofuran 3 Hydroxy, Carboxin, Chlorantraniliprole, Chlorfenvinphos, Chlorpyrifos, Clethodim, Sethoxydim, Clothianidin, Cyazofamid, Cycloate, Cyflufenamid, Cymoxanil, Desmedipham, Diafenthiuron, Diazinon, Dichlorvos (DDVP), Diethofencarb, Dimethenamid (Dimethenamid P), Dimethoate, Dimethomorph, Diniconazole, Dioxacarb, Diphenamid, Diuron, Ethiofencarb, Ethion, Famoxadone, Fenamidone, Fenbuconazole, Fenhexamid, Fenoxaprop Ethyl, Fenoxycarb, Fenthion, Fenthion Sulfone, Fenthion Sulfoxide, Fipronil, Fipronil Sulfone, Fluazinam, Flufenoxuron, Fluopicolide, Fluopyram, Fluquinconazole, Flutriafol, Fonofos, Forchlorfenuron, Fosthiazate, Heptenophos, Hexaflumuron, Hexythiazox, Imazalil, Imidacloprid, Indoxacarb, Iprovalicarb, Isopyrazam, Lenacil, Linuron, Lufenuron, Mandipropamid, Mecarbam, Mepanipyrim, Metalaxyl (Metalaxyl-M), Metamitron, Methidathion, Methiocarb, Methiocarb Sulfone, Methiocarb Sulfoxide, Methomyl, Methoxyfenozide, Metolachlor (Metolachlor S), Metosulam, Metrafenone, Metribuzin, Mevinphos, Molinate, Monocrotophos, Monolinuron, Omethoate, Oxamyl, Oxycarboxin, Oxydemeton Methyl (Demeton S Methyl Sulfoxide), Demeton S Methyl Sulfone, Paclobutrazole, Pencycuron, Phenmedipham, Phosphamidon, Pirimicarb, Pirimiphos Ethyl, Pirimiphos Methyl, Prochloraz, Profenofos, Profoxydim, Promecarb, Prometryn, Propaquizafop, Propazine, Propoxur, Propyzamide, Pymetrozine, Pyraclostrobin, Pyrazophos, Pyridaphenthion, Pyrimethanil, Pyriproxyfen, Rimsulfuron, Spirodiclofen, Spiromesifen, Sulfoxaflor, Tebufenozide, Terbutryn, Tetrachlorvinphos, Thiabendazole, Thiacloprid, Thiamethoxam, Thiodicarb, Tralkoxydim, Triadimefon, Triasulfuron, Triazophos, Trifloxystrobin, Triflumizole, Triflumuron, Demeton S Methyl, Paraoxon Ethyl, Pirimicarb Desmethyl (142 Adet)</t>
    </r>
  </si>
  <si>
    <t>Diyet Lifi</t>
  </si>
  <si>
    <t>Lifli Gıdalar</t>
  </si>
  <si>
    <t xml:space="preserve">J. Agric. Food Chem. 1983 </t>
  </si>
  <si>
    <t>Pekmez, Reçel, Çikolata, Şeker/Şekerleme, Meyve-Sebze Suları, Alkolsüz İçecekler</t>
  </si>
  <si>
    <t xml:space="preserve">AOAC.980.13 </t>
  </si>
  <si>
    <t>Fruktoz, Glikoz, Sakaroz, Maltoz, Laktoz Tayini</t>
  </si>
  <si>
    <t>COI/T.20/Doc.No.33</t>
  </si>
  <si>
    <t xml:space="preserve"> TS ISO 3433</t>
  </si>
  <si>
    <t>AOAC 2000.18/ TS 1330/ GAMMAM KİTABI</t>
  </si>
  <si>
    <t>TS EN ISO 659, TS EN ISO 11085</t>
  </si>
  <si>
    <t>Suda Çözünen Külde Alkalilik (Koh Cinsinden)(Km’de)</t>
  </si>
  <si>
    <t>Protein Tayini (Yakma Metodu-Dumas Prensibi)</t>
  </si>
  <si>
    <t>Tahıl Ve Tahıl Ürünleri</t>
  </si>
  <si>
    <t xml:space="preserve">Suda Çözünen Ve Çözünmeyen Kül (Toplam Küle Göre) </t>
  </si>
  <si>
    <t>%10 HCl’de Çözünmeyen Kül (Km’de)</t>
  </si>
  <si>
    <t>Fruktoz , Glukoz, Sakaroz, Maltoz, Früktoz + Glukoz, Früktoz/ Glukoz</t>
  </si>
  <si>
    <t>Yemeklik ve Sofralık Tuzlar</t>
  </si>
  <si>
    <t>IHC, Bölüm 5.1</t>
  </si>
  <si>
    <t>Pekmez, Reçel vb. Geleneksel Ürünler</t>
  </si>
  <si>
    <t>Siyah Çay (KM'de)</t>
  </si>
  <si>
    <t>Yeşil Çay (KM'de)</t>
  </si>
  <si>
    <t>Sorbik Asit (E 200)
Benzoik Asit (E 210)
Sorbik Asit (E 200) ve Benzoik Asit (E 210) Toplamı</t>
  </si>
  <si>
    <t>Tüm Gıdalar</t>
  </si>
  <si>
    <t>Asesulfam K (E 950)
Aspartam (E 951)
Sakkarin (E 954)</t>
  </si>
  <si>
    <t>Alkolsüz içecekler ve Aromalandırılmış süt ürünleri</t>
  </si>
  <si>
    <t>Natamisin/Pimarisin (E 235) (HPLC)</t>
  </si>
  <si>
    <t>Chrysene
Benz[a]anthracene
Benzo[b]fluoranthene
Benzo[a]pyrene</t>
  </si>
  <si>
    <t>E102 - Tartrazin / Tartrazine (FD&amp;C Yellow 5),
E104 - Kinolin sarısı/Quinoline Yellow WS,
E110 - Sunset Yellow FCF (Orange Yellow S, FD&amp;C Yellow 6),
E122 - Azorubin, karmosin / Carmoisine (azorubine),
E123 - Amarant / Amaranth (FD&amp;C Red2),
E124 - Ponceau 4R (Cochineal Red A, Brilliant Scarlet 4R),
E128 - Red 2G (Acid Red 1 / Azophloxine),
E129 - Allura Red AC,
E131 - Patent Blue V,
E132 - İndigotin, İndigo kaimin / Indigo carmine (indigotine, FD&amp;C Blue 2),
E133 - Brilliant Blue FCF (FD&amp;C Blue 1),
E142 - Green S,
E151 - Brilliant Black BN,</t>
  </si>
  <si>
    <t>İçecekler
Şekerli Ürünler
Baharat, Çay
Nişastalı Ürünler</t>
  </si>
  <si>
    <t>Tahin Helvası ve Tahin</t>
  </si>
  <si>
    <t>Nitrit (NO₂⁻)
Nitrat (NO₃⁻)</t>
  </si>
  <si>
    <t>Su (İçme Suları Hariç)
Sebze
Et ve Et Ürünleri</t>
  </si>
  <si>
    <t>Alkollü İçecekler (London Cin Hariç)</t>
  </si>
  <si>
    <t>Metil Alkol/Metanol
Tersiyer Bütil Alkol (TBA)</t>
  </si>
  <si>
    <t>COI / T.20 / Doc.No:26 / Rev. 5, TS 7503</t>
  </si>
  <si>
    <t>Gıda (Yaş Meyve-Sebzeler)
 - Yüksek su içerikli ürünler
 - Yüksek asit ve yüksek su içerikli ürünler</t>
  </si>
  <si>
    <t>Gıda (Tahıllar/Baklagiller)
 - Yüksek nişasta ve/veya protein ve düşük su ve yağ içerikli ürünler</t>
  </si>
  <si>
    <t>Gıda (Bal vb.)
 - Yüksek şeker ve düşük su içerikli ürünler</t>
  </si>
  <si>
    <t>Gıda
 - Et (Kas) ve Su Ürünleri</t>
  </si>
  <si>
    <t>Gıda (Fındık vb.)
 - Yüksek Yağ ve Çok Düşük Su İçerikli Ürünler</t>
  </si>
  <si>
    <t>Seçili Pestisitler (6)</t>
  </si>
  <si>
    <t>Yem
 - Yüksek su içerikli ürünler
 - Yüksek asit ve yüksek su içerikli ürünler
 - Yüksek nişasta ve/veya protein ve düşük su ve yağ içerikli ürünler
 - Orta yağ ve düşük su içerikli ürünler</t>
  </si>
  <si>
    <t>Fosfat (PO4 Cinsinden veya Fosfor) Tayini (Spektrofotometre)</t>
  </si>
  <si>
    <t>E220 - Kükürtdioksit (SO2)
E223 - Sodyummetabisülfit</t>
  </si>
  <si>
    <t>Balmumu
Petek</t>
  </si>
  <si>
    <t>Süt, Çay</t>
  </si>
  <si>
    <t>Et ve Et Ürünleri
Süt ve Süt Ürünleri</t>
  </si>
  <si>
    <t>İlgili TS Standardı</t>
  </si>
  <si>
    <t>Steroller</t>
  </si>
  <si>
    <t>Zeytinyağı
Bitki Adı İle Anılan Yağlar</t>
  </si>
  <si>
    <t>Yetiştiricilik Yolu İle Elde Edilen Su Ürünleri</t>
  </si>
  <si>
    <t>Peynir Çeşitleri</t>
  </si>
  <si>
    <t xml:space="preserve">İşletme İçi Metot – “S-KKAL-41, Rev.No:00” </t>
  </si>
  <si>
    <t>Fosfat Tuzları (Fosfor/Azot Oranı) Tespiti</t>
  </si>
  <si>
    <t>Fosfor (P) (ICP-MS Metodu)</t>
  </si>
  <si>
    <t>Azot (Yakma Metodu-Dumas Prensibi)</t>
  </si>
  <si>
    <t>Sitrat Tuzları (KM'de Sitrik Asit) Tayini</t>
  </si>
  <si>
    <t>Kuru Madde</t>
  </si>
  <si>
    <t>Ruhsatlandırmaya Esas Kalıntı (Pestisit) Analiz Çalışmaları Dosya Ücreti (Her Bir Ürün/Ürün Grubu İçin)</t>
  </si>
  <si>
    <t>Ruhsatlandırmaya Esas Analiz İlave Metot (Kalıntı Tanımının Tamamını İçeren Metot ve/veya Metotlar)</t>
  </si>
  <si>
    <t>Gıdalar
Gıda Katkı Maddeleri
Yemler
Kullanım Suları</t>
  </si>
  <si>
    <r>
      <rPr>
        <b/>
        <sz val="10"/>
        <rFont val="Arial"/>
        <family val="2"/>
        <charset val="162"/>
      </rPr>
      <t>Seçili Pestisitler (1): Gıda - Yüksek su içerikli ürünler ile Yüksek asit ve yüksek su içerikli ürünler</t>
    </r>
    <r>
      <rPr>
        <sz val="7"/>
        <rFont val="Arial"/>
        <family val="2"/>
        <charset val="162"/>
      </rPr>
      <t xml:space="preserve">
</t>
    </r>
    <r>
      <rPr>
        <b/>
        <sz val="10"/>
        <rFont val="Arial"/>
        <family val="2"/>
        <charset val="162"/>
      </rPr>
      <t xml:space="preserve">
GC-MS/MS: </t>
    </r>
    <r>
      <rPr>
        <sz val="7"/>
        <rFont val="Arial"/>
        <family val="2"/>
        <charset val="162"/>
      </rPr>
      <t xml:space="preserve">2,4-DDD; 2,4-DDE; 2,4-DDT; 2-Phenylphenol; 4,4-DDD; 4,4-DDE; 4,4-DDT; 4-Chlorobenzyl Methyl Sulfone; 8-Hydroxyquinoline; Acetochlor; Aclonifen; Acrinathrin-1;  Acrinathrin-2; Alachlor; Aldrin; Azinphos Ethyl; Azinphos Methyl; Benfluralin; Beta Cyfluthrin; Bifenazate; Bifenthrin; Biphenyl; Bitertanol; Bromophos Ethyl; Bromopropylate; Bupirimate; Buprofezin; Cadusafos; Captan; Chinomethionat; Chlorbufam; Chlordane-Cis; Chlordane-Trans; Chlordecone; Chlorfenapyr; Chlorfenprop Methyl; Chlorothalonil; Chlorpropham; Chlorpyrifos Methyl; Chlorthal Dimethyl; Cyfluthrin; Cyhalofop Butyl; Cyhalothrin-Gamma; Cyhalothrin-Lambda; Cypermethrin; Cypermethrin Alpha; Cyproconazole; Deltamethrin; Dichlofluanid; Diclofop Methyl; Dicloran; Dicofol; Dieldrin; Dimethipin; Dinobuton; Diphenylamine; Disulfoton; Disulfoton Sulfone; Endosulfan-Alpha; Endosulfan-Beta; Endrin; EPN; EPTC; Esfenvalerate; Ethalfluralin; Ethofumesate; Ethofumesate 2-Keto; Ethoprophos; Ethoxyquin; Etoxazole; Etridiazole; Fenarimol; Fenitrothion; Fenpropathrin; Fenpropimorph; Fenvalerate; Flucythrinate-1; Flucythrinate-2; Flusilazole; Fluvalinate; Folpet; Formothion; HCH-Alpha; HCH-Beta; HCH-Gamma (Lindane); Heptachlor; Heptachlor Endo Epoxide; Heptachlor Exo Epoxide; Hexachlorobenzene; Hexaconazole; Iprodione; Isocarbophos; Isofenphos; Methacrifos; Methoxychlor; Mirex; Nitrofen; Nuarimol; Oxadiazon; Oxadixyl; Oxyfluorfen; Parathion Ethyl (Parathion); Parathion Methyl; Penconazole; Pendimethalin; Pentachloroaniline; Permethrin; Phenthoate; Phorate; Phosalone; Phthalimide (Folpet Met.); Procymidone; Prothiofos; Pyraflufen Ethyl; Pyridaben; Pyrimidifen; Quinalphos; Quinoxyfen; Quintozene (PCNB); Simazine; Spiroxamine-1; Spiroxamine-2; Tebuconazole; Tebufenpyrad; Tecnazene; Tefluthrin; Terbufos; Tetraconazole; Tetradifon; Tetramethrin; Tetrasul; Thiobencarb; Thiometon; THPI (Captan Metabolite); Tolclofos Methyl; Tolylfluanid; Triadimenol; Tri-Allate; Trifluralin; Triticonazole; Vinclozolin (141 Adet)
</t>
    </r>
    <r>
      <rPr>
        <b/>
        <sz val="10"/>
        <rFont val="Arial"/>
        <family val="2"/>
        <charset val="162"/>
      </rPr>
      <t>LC-MS/MS:</t>
    </r>
    <r>
      <rPr>
        <sz val="7"/>
        <rFont val="Arial"/>
        <family val="2"/>
        <charset val="162"/>
      </rPr>
      <t xml:space="preserve"> 2,4-D; 2,4-DB; Acephate; Acequinocyl; Acetamiprid; Acibenzolar Acid; Acibenzolar-S-Methyl; Aldicarb; Aldicarb Sulfone; Aldicarb Sulfoxide; Ametoctradin; Amidosulfuron; Amitraz; Amitraz Met. (DMA); Amitraz Met. (DMF); Amitraz Met. (DMPF); Atrazine; Azadirachtin; Azimsulfuron; Azoxystrobin; Benalaxy + Benalaxy M; Bendiocarb; Benfuracarb; Benomyl; Bensulfuron Methyl; Bentazone; Bentazone (6OH+8OH); Benzobicyclon; Bicyclopyrone; Bifenazate Diazene; Bispyribac Sodium; Bixafen; Boscalid; Bromoxynil; Bromuconazole-1; Brumuconazole-2; Butralin; Butylate; Carbaryl; Carbendazim; Carbofuran; Carbofuran 3-Hydroxy; Carbosulfan; Carboxin; Carboxin Sulfone; Carboxin Sulfoxide; Carfentrazone Ethyl; Chlorantraniliprole; Chlorfenvinphos; Chlorfluazuron; Chloridazon; Chloridazon Desphenyl; Chlorotoluron; Chlorpyrifos; Chlorsulfuron; Clethodim; Clodinafop; Clodinafop Propargyl; Clofentezine; Clomazone; Clothianidin; Cyantraniliprole; Cyazofamid; Cyclanilide; Cycloate; Cycloxydim; Cyflufenamid; Cyflumetofen; Cymoxanil; Cyprodinil; Cyromazine; Dazomet; Demeton S-Methyl; Demeton S-Methyl Sulphone; Desmedipham; Diafenthiuron; Diazinon; Dicamba; Dichlorprop + Dichlorprop-P; Dichlorvos; Diclofop Acid; Dicrotophos; Diethofencarb; Difenoconazole; Diflubenzuron; Diflufenican; Dimethachlor; Dimethenamid + Dimethenamid-P; Dimethoate; Dimethomorph; Diniconazole; Dinocap; Dioxacarb; Diphenamid; Dithianon; Diuron; DNOC; Dodine; Emamectin B1a; Epoxiconazole; Ethametsulfuron Methyl; Ethiofencarb; Ethion; Ethirimol; Ethoxysulfuron; Etofenprox; Famoxadone; Fenamidone; Fenamiphos; Fenamiphos Sulfone; Fenamiphos Sulfoxide; Fenazaquin; Fenbuconazole; Fenhexamid; Fenoxaprop Ethyl; Fenoxaprop-P; Fenoxycarb; Fenpyrazamine; Fenpyroximate; Fensulfothion; Fenthion; Fenthion Oxon; Fenthion Oxon Sulfone; Fenthion Oxon Sulfoxide; Fenthion Sulfone; Fenthion Sulfoxide; Fipronil; Fipronil Sulfone; Flazasulfuron; Flonicamid; Florasulam; Florpyrauxifen Benzyl; Fluazifop + Fluazifop-P; Fluazifop Butyl + Fluazifop-P Butyl; Fluazinam; Flubendiamide; Flucarbazone Sodium; Fludioxonil; Flufenacet; Flufenacet ESA Sodium Salt; Flufenoxuron; Flufenzin (Diflovidazin); Fluometuron; Fluopicolide; Fluopyram; Fluoxastrobin; Flupyradifurone; Fluquinconazole; Fluroxypyr; Fluroxypyr Meptyl; Fluthiacet; Flutolanil; Flutriafol; Fluxapyroxad; Fomesafen; Fonofos; Forchlorfenuron; Formetanate; Fosthiazate; Furathiocarb; Halauxifen; Halauxifen Methyl; Halosulfuron Methyl; Haloxyfop; Haloxyfop Methyl; Haloxyfop-2-Ethoxyethyl; Heptenophos; Hexaflumuron; Hexythiazox; Hymexazol; Imazalil; Imazamox; Imazapic; Imazapyr; Imazethapyr; Imidacloprid; Indaziflam; Indolylbutyric Acid; Indoxacarb; Iodosulfuron Methyl; Ioxynil; Ipconazole; Iprovalicarb; Isopyrazam; Isoxaben; Isoxaflutole; Kresoxim Methyl; Lenacil; Linuron; Lufenuron; Malaoxon; Malathion; Mandipropamid; MCPA; Mecarbam; Mecoprop (MCPP) + Mecoprop-P; Mefentrifluconazole; Mepanipyrim; Mephosfolan; Meptyldinocap; Mesosulfuron Methyl; Mesotrione; Metaflumizone-E; Metaflumizone-Z; Metalaxyl + Metalaxyl-M; Metamitron; Metazachlor; Metconazole; Methabenzthiazuron; Methamidophos; Methidathion; Methiocarb; Methiocarb Sulfone; Methiocarb Sulfoxide; Methomyl; Methoxyfenozide; Metolachlor + Metolachlor-S; Metosulam; Metrafenone; Metribuzin; Metsulfuron Methyl; Mevinphos; Molinate; Monocrotophos; Monolinuron; Myclobutanil; Napropamide; Nicosulfuron; Norflurazon; Novaluron; Omethoate; Orthosulfamuron; Oxamyl; Oxycarboxin; Oxydemeton Methyl; Paclobutrazol; Paraoxon Ethyl; Pencycuron; Pencycuron PB-Amine; Penflufen; Penoxsulam; Penthiopyrad; Phenmedipham; Phorate Oxon Sulfone; Phosmet; Phosphamidon; Picloram; Picoxystrobin; Pinoxaden; Pirimicarb; Pirimiphos Ethyl; Pirimiphos Methyl; Prochloraz; Profenofos; Profoxydim; Promecarb; Prometryn; Propamocarb; Propaquizafop; Propargite; Propazine; Propiconazole; Propoxur; Propoxycarbazone Sodium; Propyzamide; Proquinazid; Prosulfocarb; Prothioconazole; Prothioconazole Desthio; Pymetrozine; Pyraclostrobin; Pyrazophos; Pyrethrins (Pyrethrin-1); Pyrethrins (Pyrethrin-2); Pyridalyl; Pyridaphenthion; Pyridate; Pyridate Met. (Pyridafol-CL9673); Pyrimethanil; Pyriofenone; Pyriproxyfen; Pyroxasulfone; Pyroxsulam; Quinclorac; Quinmerac; Quizalofop + Quizalofop P; Quizalofop Ethyl + Quizalofop-P-Ethyl; Quizalofop Methyl; Rimsulfuron; Sedaxane; Sethoxydim; Sodium (2+4) Nitrophenolate; Sodium 5-Nitroguaiacolate; Spinetoram J; Spinoteram L; Spinosad (Spinosyn-A); Spinosad (Spinosyn-D); Spirodiclofen; Spiromesifen; Spirotetramat; Spirotetramat Met. (BYI08330-enol); Sulfosulfuron; Sulfoxaflor; Tebufenozide; Tembotrione (AE 0172747); Tepraloxydim; Terbuthlazine; Terbutryn; Tetrachlorvinphos; Thiabendazole; Thiacloprid; Thiamethoxam; Thiencarbazone Methyl; Thifensulfuron Methyl; Thiodicarb; Thiophanate Methyl; Tolfenpyrad; Tolylfluanid Met. (DMST); Tralkoxydim; Triadimefon; Triasulfuron; Triazophos; Tribenuron Methyl; Trichlorfon; Triclopyr; Tridemorph; Trifloxystrobin; Trifloxysulfuron; Triflumizole; Triflumuron; Triflusulfuron; Triforine; Tritosulfuron; Valifenalate; Zoxamide (335 Adet)</t>
    </r>
  </si>
  <si>
    <r>
      <rPr>
        <b/>
        <sz val="10"/>
        <rFont val="Arial"/>
        <family val="2"/>
        <charset val="162"/>
      </rPr>
      <t>Seçili Pestisitler (6): Yem - Yüksek su içerikli ürünler
                                Yem - Yüksek asit ve yüksek su içerikli ürünler
                                Yem - Yüksek nişasta ve/veya protein ve düşük su ve yağ içerikli ürünler
                                Yem - Orta yağ ve düşük su içerikli ürünler</t>
    </r>
    <r>
      <rPr>
        <sz val="10"/>
        <rFont val="Arial"/>
        <family val="2"/>
        <charset val="162"/>
      </rPr>
      <t xml:space="preserve">
</t>
    </r>
    <r>
      <rPr>
        <b/>
        <sz val="10"/>
        <rFont val="Arial"/>
        <family val="2"/>
        <charset val="162"/>
      </rPr>
      <t>GC-MS/MS:</t>
    </r>
    <r>
      <rPr>
        <sz val="10"/>
        <rFont val="Arial"/>
        <family val="2"/>
        <charset val="162"/>
      </rPr>
      <t xml:space="preserve"> </t>
    </r>
    <r>
      <rPr>
        <sz val="7"/>
        <rFont val="Arial"/>
        <family val="2"/>
        <charset val="162"/>
      </rPr>
      <t>Aldrin, Dieldrin, Cis-Chlordane, Trans-Chlordane, Oxychlordane, 2,4-DDD, 2,4-DDE, 2,4-DDT, 4,4-DDD, 4,4-DDE, 4,4-DDT, Alfa Endosulfan, Beta Endosulfan, Endosulfan sulfate, Endrin, Endrin Ketone, Heptachlor, Heptachlor Endo Epoxide, Heptachlor Exo Epoxide, Hexachlorobenzene, Alfa HCH, Beta HCH, Gamma HCH (Lindane) (23 Adet)</t>
    </r>
  </si>
  <si>
    <t>Cihaz arızası nedeniyle numune kabul edilememektedir.</t>
  </si>
  <si>
    <t>Tahıl,Tahıl Ürünleri Baklagiller</t>
  </si>
  <si>
    <t>Su Ekstraktı Miktarı (Km’de)</t>
  </si>
  <si>
    <t>(EC) No: 2074/2005</t>
  </si>
  <si>
    <t>*</t>
  </si>
  <si>
    <r>
      <rPr>
        <b/>
        <sz val="10"/>
        <rFont val="Arial"/>
        <family val="2"/>
        <charset val="162"/>
      </rPr>
      <t>*</t>
    </r>
    <r>
      <rPr>
        <sz val="10"/>
        <rFont val="Arial"/>
        <family val="2"/>
        <charset val="162"/>
      </rPr>
      <t xml:space="preserve"> İşaretli analizlere ait fiyatlandırma için "Numune kabul ve Rapor Düzenleme Birimi" ile irtibata geçiniz.</t>
    </r>
  </si>
  <si>
    <t xml:space="preserve">Su </t>
  </si>
  <si>
    <t>Enerji (Rutubet+Protein+ Kül+Yağ+Diyet Lİf)</t>
  </si>
  <si>
    <t>Toplam Şeker(Titrimetrik)</t>
  </si>
  <si>
    <t>Toplam Şeker(Titrimetrik) (Km’de)</t>
  </si>
  <si>
    <t>Tahin Helvası Akide Şekeri Cezerye Fındık Ezmesi, Hamur Tatlıları- Şerbet Eklemeye Hazır Bisküvi (Tatlı) Lokum Dut Pekmezi</t>
  </si>
  <si>
    <t>TS 861, TS 1466</t>
  </si>
  <si>
    <t>Bal Akide Şekeri Beyaz Şeker Dut Pekmezi Biber Salçası, Domates Salçası</t>
  </si>
  <si>
    <t>Sakaroz Tayini</t>
  </si>
  <si>
    <t>Ekstrakte Edilmiş yağlar</t>
  </si>
  <si>
    <t>Hayvansal ve Bitkisel Katı ve Sıvı Yağlar</t>
  </si>
  <si>
    <t>Yağ Asidi Metil Esterleri,  Doymuş Yağ Asitleri Toplamı, Doymamış Yağ Asitleri Toplamı, Tekli, Çoklu Doymamış Yağ Asitleri Toplamı, Omega (3, 6, 9), Dokosaheksaenoik Asit C22:6 (DHA), Eikosapentaenoik Asit C20:5 (EPA)</t>
  </si>
  <si>
    <t>Gerçek Ve Teorik ECN 42 Trigliserid İçeriği Arasındaki Maksimum Farkın Tayini</t>
  </si>
  <si>
    <t>Gerçek Ve Teorik ECN 42 Trigliserid İçeriği Arasındaki Maksimum Fark</t>
  </si>
  <si>
    <t xml:space="preserve">Yağ Asidi Esterleri (Etil ve Metil Esterleri, FAEE, FAME, ∑(FAME+FAEE), Vaks/Mumsu Maddeler vb.) Tayini </t>
  </si>
  <si>
    <t>COI/T.20/Doc. No 20/Rev. 4 2017 Metodu</t>
  </si>
  <si>
    <t>Üre Tayini</t>
  </si>
  <si>
    <t>Uçar Asit Tayini</t>
  </si>
  <si>
    <t>Toplam Sertlik Tayini</t>
  </si>
  <si>
    <t>Toplam Katı Madde/Buharlaştırma Kalıntısı/Toplam Çözünmüş Madde Tayini</t>
  </si>
  <si>
    <t>Özgül Absorbans/ Soğurma Tayini</t>
  </si>
  <si>
    <t xml:space="preserve">Yağ Asitleri Kompozisyonu Tayini </t>
  </si>
  <si>
    <t>Yağ Asitleri Kompozisyonu Tayini</t>
  </si>
  <si>
    <t>Yağ Çeşidi Tayini</t>
  </si>
  <si>
    <t>TS 1620, AOAC 981.10, TS EN ISO 8968-1</t>
  </si>
  <si>
    <t>Gıdalar (K.M’de)</t>
  </si>
  <si>
    <t>Protein Tayini</t>
  </si>
  <si>
    <t>Tahıl, Tahıl ürünü ve Tahıl Bazlı Ürünlerde Asitlik Tayini</t>
  </si>
  <si>
    <t>TS 4500, TS 5000</t>
  </si>
  <si>
    <t xml:space="preserve">Süt, Süt Ürünleri ve Tereyağı (Süt Tozu hariç) </t>
  </si>
  <si>
    <t xml:space="preserve">TS 1330, TS 1018, TS 591, TS ISO 1740 </t>
  </si>
  <si>
    <t>Meyve ve Sebze Mamülleri</t>
  </si>
  <si>
    <t>Asitlik/Toplam Asitlik Tayini</t>
  </si>
  <si>
    <t>Karbonhidrat  Tayini</t>
  </si>
  <si>
    <t>İnvert Şeker  Tayini</t>
  </si>
  <si>
    <t>Toplam Şeker  Tayini</t>
  </si>
  <si>
    <t>Şeker Bileşenleri  Tayini</t>
  </si>
  <si>
    <t>Oksijen İhtiyacı  Tayini</t>
  </si>
  <si>
    <t>Gıda İşletmesinden Alınan Çevresel Örnekler(Swap)</t>
  </si>
  <si>
    <t>TS EN ISO 4833-1, TS EN ISO 4833-2</t>
  </si>
  <si>
    <t>TS EN ISO 18593 - TS EN ISO 4833-1</t>
  </si>
  <si>
    <t>TS EN ISO 15213-1</t>
  </si>
  <si>
    <t>TS ISO 10272-1</t>
  </si>
  <si>
    <t>Nişasta Aranması</t>
  </si>
  <si>
    <t>Jelatin Aranması</t>
  </si>
  <si>
    <t>Karboksi Metil Selüloz (CMC) Aranması</t>
  </si>
  <si>
    <t>Alüminyum (Al), Kalsiyum (Ca), Kobalt (Co), Krom (Cr), Bakır (Cu), Demir (Fe), Potasyum (K), Magnezyum (Mg), Mangan (Mn), Molibden (Mo), Sodyum (Na), Nikel (Ni), Fosfor (P),  Antimon (Sb), Selenyum (Se), Kalay (Sn), Çinko (Zn)</t>
  </si>
  <si>
    <t>Arsenik (As), Civa (Hg), Kadmiyum (Cd), Kurşun (Pb)</t>
  </si>
  <si>
    <r>
      <rPr>
        <b/>
        <sz val="10"/>
        <rFont val="Arial"/>
        <family val="2"/>
        <charset val="162"/>
      </rPr>
      <t>NOTLAR:</t>
    </r>
    <r>
      <rPr>
        <sz val="7"/>
        <rFont val="Arial"/>
        <family val="2"/>
        <charset val="162"/>
      </rPr>
      <t xml:space="preserve">
1. Müdürlüğümüze Boya Miktarı Analizi (HPLC) için gönderilen şekerli ürün karışım numunelerinde, numunenin tek renk olması durumunda tek ücret alınacak, birden fazla renk olması durumunda ise renk sayısına göre analiz ücreti alınacaktır. Örneğin bir paket sarı şeker numunesi analize gönderilmişse sadece tek analiz ücreti (1631,00 TL) alınacak, bir paket şeker numunesi analize gönderilmiş ve paket içinde sarı, kırmızı, mavi, yeşil renkli şekerler bulunuyorsa 4 renk için ayrı ayrı ücret (4x1631,00 TL=6524,00 TL) alınacaktır. Numune analize gönderildiğinde, numune içeriği bilinmiyorsa öncelikle tek renk için analiz ücreti yatırılacak, ek ücret yatırılıp yatırılmayacağı konusunda ilgili laboratuvar birimi ile görüşülecektir.
2. Alkollü içecek numunlerinde sadece Metil Alkol ve/veya Tersier Butil Alkol analizi talep edilmesi durumunda Hacmen alkol analizine de bakılıcağından Hacmen Alkol analiz bedeli ilave edilir. 
3. Kükürtdioksit (SO2) ve alkol analizleri için numune orijinal ambalajı ile gönderilmelidir. Bunlar uçucu bir madde olduğu için, numune ambalajının ağzı çok sıkı kapatılmış olmalıdır.
4. Benzoil Peroksit analizi için alınacak/gönderilecek numune ilk dolum yerinde ısı ve ışığa maruz kalmadan seri şekilde laboratuvara ulaştırılmalıdır.
5. Natamisin Analizi için gönderilecek Sert kabuklu, Yarı sert Kabuklu eski kaşar v.b. peynir numulerinde numunenin yüzeyi en az 40 cm2 olacak şekilde ve yoğurt numunelerinde yüzey karışmadan laboratuvara gönderilmelidir
6. Nitrit ve Nitrat analizleri için gönderilecek numuneler parçalanmamış olmalıdır.
7. Kuru maddede hesaplanması ya da sonuç verilmesi talep edilen analizler için ya da ilgili mevzuat gereği sonuçlarının kuru madde üzerinden verilmesi gereken analizler için, analiz fiyatına kuru madde analiz fiyatı da ayrıca eklenecektir.
8. Enstrümantal cihazlarla aynı anda birden fazla parametrenin sonuç olarak verilmesi durumunda analizden tek ücret alınacaktır.
9. Ruhsatlandırmaya Esas Kalıntı (Pestisit) Analizlerinde; her bir numune için cihaz başına ayrıca pestisit analizi birim fiyatı ilave edilir</t>
    </r>
  </si>
  <si>
    <r>
      <rPr>
        <b/>
        <sz val="10"/>
        <rFont val="Arial"/>
        <family val="2"/>
        <charset val="162"/>
      </rPr>
      <t>Seçili Pestisitler (2): Gıda - Yüksek nişasta ve/veya protein ve düşük su ve yağ içerikli ürünler</t>
    </r>
    <r>
      <rPr>
        <sz val="7"/>
        <rFont val="Arial"/>
        <family val="2"/>
        <charset val="162"/>
      </rPr>
      <t xml:space="preserve">
</t>
    </r>
    <r>
      <rPr>
        <b/>
        <sz val="10"/>
        <rFont val="Arial"/>
        <family val="2"/>
        <charset val="162"/>
      </rPr>
      <t xml:space="preserve">GC-MS/MS: </t>
    </r>
    <r>
      <rPr>
        <sz val="7"/>
        <rFont val="Arial"/>
        <family val="2"/>
        <charset val="162"/>
      </rPr>
      <t>2,4-DDD; 2,4-DDE; 2,4-DDT; 2-Phenylphenol; 4,4-DDD; 4,4-DDE; 4,4-DDT; Acetochlor; Acrinathrin-1; Acrinathrin-2; Alachlor; Aldrin; Azinphos Ethyl; Azinphos Methyl; Benfluralin; Bifenazate; Bifenthrin; Biphenyl; Bitertanol; Bromophos (B. Methyl); Bromophos Ethyl; Bromopropylate; Bupirimate; Buprofezin; Cadusafos; Captan; Chinomethionat; Chlorbufam; Chlordane-Cis; Chlordane-Trans; Chlordecone; Chlorfenapyr; Chlorfenprop Methyl; Chlorpropham; Chlorpyrifos Methyl; Chlorthal Dimethyl; Cyfluthrin; Cyfluthrin-Beta; Cyhalofop Butyl; Cyhalothrin-Gamma; Cyhalothrin-Lambda; Cypermethrin; Cypermethrin Alpha; Cyproconazole; Deltamethrin; Diclofop Methyl; Dicloran; Dicofol; Dieldrin; Dimethipin; Diphenylamine; Disulfoton; Endosulfan-Alpha; Endosulfan-Beta; Endrin; EPN; EPTC; Esfenvalerate; Ethalfluralin; Ethofumesate; Ethofumesate 2-Keto; Ethoprophos; Ethoxyquin; Etoxazole; Etridiazole; Fenarimol; Fenitrothion; Fenpropathrin; Fenpropimorph; Fenvalerate; Flucythrinate-1; Flucythrinate-2; Flusilazole; Fluvalinate; Folpet; Formothion; HCH-Alpha; HCH-Beta; HCH-Gamma (Lindane); HCH-Delta; Heptachlor; Heptachlor Endo Epoxide; Heptachlor Exo Epoxide; Hexachlorobenzene; Hexaconazole; Isocarbophos; Isofenphos; Methacrifos; Methoxychlor; Mirex; Nitrofen; Nuarimol; Oxadiazon; Oxadixyl; Oxyfluorfen; Parathion Ethyl (Parathion); Parathion Methyl; Penconazole; Pendimethalin; Pentachloroaniline; Permethrin; Phenthoate; Phorate; Phosalone; Phthalimide (Folpet Met.); Procymidone; Prothiofos; Pyraflufen Ethyl; Pyridaben; Pyrimidifen; Quinoxyfen; Quintozene (PCNB); Simazine; Spiroxamine-1; Spiroxamine-2; Tebuconazole; Tebufenpyrad; Tecnazene; Tefluthrin; Terbufos; Tetraconazole; Tetradifon; Tetramethrin; Tetrasul; Thiobencarb; THPI (Captan Metabolite); Tolclofos Methyl; Tri-Allate; Trifluralin; Triticonazole; Vinclozolin (131 Adet)</t>
    </r>
    <r>
      <rPr>
        <b/>
        <sz val="7"/>
        <rFont val="Arial"/>
        <family val="2"/>
        <charset val="162"/>
      </rPr>
      <t xml:space="preserve">
</t>
    </r>
    <r>
      <rPr>
        <sz val="7"/>
        <rFont val="Arial"/>
        <family val="2"/>
        <charset val="162"/>
      </rPr>
      <t xml:space="preserve">
</t>
    </r>
    <r>
      <rPr>
        <b/>
        <sz val="10"/>
        <rFont val="Arial"/>
        <family val="2"/>
        <charset val="162"/>
      </rPr>
      <t>LC-MS/MS:</t>
    </r>
    <r>
      <rPr>
        <sz val="10"/>
        <rFont val="Arial"/>
        <family val="2"/>
        <charset val="162"/>
      </rPr>
      <t xml:space="preserve"> </t>
    </r>
    <r>
      <rPr>
        <sz val="7"/>
        <rFont val="Arial"/>
        <family val="2"/>
        <charset val="162"/>
      </rPr>
      <t>Acephate; Acequinocyl; Acetamiprid; Acibenzolar-S-Methyl; Aldicarb; Aldicarb Sulfone; Aldicarb Sulfoxide; Ametoctradin; Amidosulfuron; Amitraz; Amitraz Met. (DMA); Amitraz Met. (DMF); Amitraz Met. (DMPF); Atrazine; Azimsulfuron; Azoxystrobin; Benalaxy + Benalaxy M; Bendiocarb; Benfuracarb; Benomyl; Bensulfuron Methyl; Bentazone; Bentazone (6OH+8OH); Benzobicyclon; Bispyribac Sodium; Bixafen; Boscalid; Bromoxynil; Bromuconazole-1; Brumuconazole-2; Butralin; Butylate; Carbaryl; Carbendazim; Carbofuran; Carbofuran 3-Hydroxy; Carbosulfan; Carboxin; Carboxin Sulfone; Carboxin Sulfoxide; Carfentrazone Ethyl; Chlorantraniliprole; Chlorfenvinphos; Chlorfluazuron; Chloridazon; Chlorotoluron; Chlorpyrifos; Chlorsulfuron; Clethodim; Clodinafop; Clodinafop Propargyl; Clofentezine; Clomazone; Clothianidin; Cyantraniliprole; Cyazofamid; Cyclanilide; Cycloate; Cycloxydim; Cyflufenamid; Cyflumetofen; Cymoxanil; Cyprodinil; Cyromazine; Dazomet; Demeton S-Methyl; Demeton S-Methyl Sulphone; Desmedipham; Diafenthiuron; Diazinon; Dichlorprop + Dichlorprop-P; Dichlorvos; Diclofop Acid; Diethofencarb; Difenoconazole; Diflubenzuron; Diflufenican; Dimethachlor; Dimethenamid + Dimethenamid-P; Dimethoate; Dimethomorph; Diniconazole; Dinocap; Dioxacarb; Diphenamid; Dithianon; Diuron; DNOC; Dodine; Emamectin B1a; Epoxiconazole; Ethametsulfuron Methyl; Ethiofencarb; Ethion; Ethirimol; Ethoxysulfuron; Etofenprox; Famoxadone; Fenamidone; Fenamiphos; Fenamiphos Sulfone; Fenamiphos Sulfoxide; Fenazaquin; Fenbuconazole; Fenhexamid; Fenoxaprop Ethyl; Fenoxaprop-P; Fenoxycarb; Fenpyrazamine; Fenpyroximate; Fensulfothion; Fenthion; Fenthion Oxon; Fenthion Oxon Sulfone; Fenthion Oxon Sulfoxide; Fenthion Sulfone; Fenthion Sulfoxide; Fipronil; Fipronil Sulfone; Flazasulfuron; Flonicamid; Florasulam; Florpyrauxifen Benzyl; Fluazifop + Fluazifop-P; Fluazifop Butyl + Fluazifop-P Butyl; Fluazinam; Fludioxonil; Flufenacet; Flufenoxuron; Flufenzin (Diflovidazin); Fluometuron; Fluopicolide; Fluopyram; Fluoxastrobin; Flupyradifurone; Fluquinconazole; Fluthiacet; Flutolanil; Flutriafol; Fluxapyroxad; Fomesafen; Fonofos; Forchlorfenuron; Formetanate; Fosthiazate; Furathiocarb; Halauxifen Methyl; Halosulfuron Methyl; Haloxyfop; Haloxyfop Methyl; Haloxyfop-2-Ethoxyethyl; Heptenophos; Hexaflumuron; Hexythiazox; Imazalil; Imazamox; Imazapic; Imazapyr; Imazethapyr; Imidacloprid; Indaziflam; Indolylbutyric Acid; Indoxacarb; Iodosulfuron Methyl; Ioxynil; Ipconazole; Iprovalicarb; Isopyrazam; Isoxaben; Isoxaflutole; Kresoxim Methyl; Lenacil; Linuron; Lufenuron; Malaoxon; Malathion; Mandipropamid; MCPA; Mecarbam; Mecoprop (MCPP) + Mecoprop-P; Mefentrifluconazole; Mepanipyrim; Mephosfolan; Meptyldinocap; Mesosulfuron Methyl; Metaflumizone-E; Metaflumizone-Z; Metalaxyl + Metalaxyl-M; Metamitron; Metazachlor; Metconazole; Methabenzthiazuron; Methamidophos; Methidathion; Methiocarb; Methiocarb Sulfone; Methiocarb Sulfoxide; Methomyl; Methoxyfenozide; Metolachlor + Metolachlor-S; Metosulam; Metrafenone; Metribuzin; Metsulfuron Methyl; Mevinphos; Molinate; Monocrotophos; Monolinuron; Myclobutanil; Napropamide; Nicosulfuron; Norflurazon; Novaluron; Omethoate; Orthosulfamuron; Oxamyl; Oxycarboxin; Oxydemeton Methyl; Paclobutrazol; Paraoxon Ethyl; Pencycuron; Pencycuron PB-Amine; Penflufen; Penoxsulam; Penthiopyrad; Phenmedipham; Phorate Oxon Sulfone; Phosmet; Phosphamidon; Picoxystrobin; Pinoxaden; Pirimicarb; Pirimiphos Ethyl; Pirimiphos Methyl; Prochloraz; Profenofos; Profoxydim; Promecarb; Prometryn; Propamocarb; Propaquizafop; Propargite; Propazine; Propiconazole; Propoxur; Propoxycarbazone Sodium; Propyzamide; Proquinazid; Prosulfocarb; Prothioconazole; Prothioconazole Desthio; Pymetrozine; Pyraclostrobin; Pyrazophos; Pyridaphenthion; Pyridate; Pyridate Met. (Pyridafol-CL9673); Pyrimethanil; Pyriofenone; Pyriproxyfen; Pyroxasulfone; Pyroxsulam; Quizalofop + Quizalofop P; Quizalofop Ethyl + Quizalofop-P-Ethyl; Quizalofop Methyl; Rimsulfuron; Sethoxydim; Spinetoram J; Spinoteram L; Spinosad (Spinosyn-A); Spinosad (Spinosyn-D); Spirodiclofen; Spirotetramat; Spirotetramat Met. (BYI08330-enol); Sulfosulfuron; Sulfoxaflor; Tebufenozide; Tembotrione (AE 0172747); Tepraloxydim; Terbuthlazine; Terbutryn; Tetrachlorvinphos; Thiabendazole; Thiacloprid; Thiamethoxam; Thiencarbazone Methyl; Thifensulfuron Methyl; Thiodicarb; Thiophanate Methyl; Tolfenpyrad; Tolylfluanid Met. (DMST); Tralkoxydim; Triadimefon; Triasulfuron; Triazophos; Triclopyr; Tridemorph; Trifloxystrobin; Trifloxysulfuron; Triflumizole; Triflumuron; Tritosulfuron; Valifenalate; Zoxamide (304 Adet)</t>
    </r>
  </si>
  <si>
    <r>
      <rPr>
        <b/>
        <sz val="10"/>
        <rFont val="Arial"/>
        <family val="2"/>
        <charset val="162"/>
      </rPr>
      <t>Seçili Pestisitler (3): Gıda - Yüksek şeker ve düşük su içerikli ürünler</t>
    </r>
    <r>
      <rPr>
        <sz val="7"/>
        <rFont val="Arial"/>
        <family val="2"/>
        <charset val="162"/>
      </rPr>
      <t xml:space="preserve">
</t>
    </r>
    <r>
      <rPr>
        <b/>
        <sz val="10"/>
        <rFont val="Arial"/>
        <family val="2"/>
        <charset val="162"/>
      </rPr>
      <t xml:space="preserve">
GC-MS/MS: </t>
    </r>
    <r>
      <rPr>
        <sz val="7"/>
        <rFont val="Arial"/>
        <family val="2"/>
        <charset val="162"/>
      </rPr>
      <t xml:space="preserve">2,4-DDD, 2,4-DDE, 2,4-DDT, 2-Phenylphenol, 8-Hydroxyquinoline, Acetochlor, Aclonifen, Acrinathrin-1,  Acrinathrin-2, Alachlor, Aldrin, Dieldrin, Benfluralin, Bifenazate, Bifenthrin, Biphenyl, Bitertanol, Bromophos Ethyl, Bromopropylate, Bupirimate, Buprofezin, Cadusafos, Chlorbufam, Chlordane-Cis, Chlordane-Trans, Chlordecone, Chlorfenapyr, Chlorfenprop Methyl, Chlorpropham, Chlorpyrifos Methyl, Chlorthal Dimethyl, Cyhalofop Butyl, Cyproconazole, 4,4-DDT, 4,4-DDD, 4,4-DDE, Dichlofluanid, Diclofop Methyl, Dicloran, Dicofol, Diphenylamine, Disulfoton, Disulfoton Sulfone, Endosulfan-Alpha, Endosulfan-Beta, Endrin, EPN, EPTC, Ethalfluralin, Ethofumesate, Ethofumesate 2-Keto, Ethoprophos, Ethoxyquin, Etoxazole, Etridiazole, Fenarimol, Fenitrothion, Fenpropathrin, Fenpropimorph, Flucythrinate-1, Flucythrinate-2, Flusilazole, Fluvalinate, Heptachlor, Heptachlor Endo Epoxide, Heptachlor Exo Epoxide, Hexachlorobenzene, HCH-Alpha, HCH-Beta, HCH-Gamma (Lindane), Hexaconazole, Isocarbophos, Isofenphos, Cyhalothrin-Lambda, Cyhalothrin-Gamma, Methacrifos, Methoxychlor, Mirex, Nitrofen, Nuarimol, Oxadiazon, Oxadixyl, Oxyfluorfen, Parathion Ethyl (Parathion), Parathion Methyl, Penconazole, Pendimethalin, Permethrin, Phenthoate, Phosalone, Procymidone, Prothiofos, Pyraflufen Ethyl, Pyridaben, Pyrimidifen, Quinoxyfen, Quintozene (PCNB), Pentachloroaniline, Simazine, Tebuconazole, Tebufenpyrad, Tecnazene, Tefluthrin, Terbufos, Tetraconazole, Tetradifon, Tetramethrin, Tetrasul, Thiobencarb, 4-Chlorobenzyl Methyl Sulfone, Thiometon, Tolclofos Methyl, Tolylfluanid, Triadimenol, Tri-Allate, Trifluralin, Triticonazole, Vinclozolin (118 Adet)
</t>
    </r>
    <r>
      <rPr>
        <b/>
        <sz val="10"/>
        <rFont val="Arial"/>
        <family val="2"/>
        <charset val="162"/>
      </rPr>
      <t>LC-MS/MS:</t>
    </r>
    <r>
      <rPr>
        <sz val="7"/>
        <rFont val="Arial"/>
        <family val="2"/>
        <charset val="162"/>
      </rPr>
      <t xml:space="preserve"> Acephate, Acequinocyl, Acetamiprid, Acibenzolar Acid, Acibenzolar-S-Methyl, Aldicarb, Aldicarb Sulfone, Aldicarb Sulfoxide, Ametoctradin, Amidosulfuron, Amitraz, Amitraz Met. (DMA), Amitraz Met. (DMF), Amitraz Met. (DMPF), Atrazine, Azimsulfuron, Azoxystrobin, Benalaxy + Benalaxy-M, Bendiocarb, Bensulfuron Methyl, Bentazone, Bentazone (6OH+8OH), Benzobicyclon, Bicyclopyrone, Bispyribac Sodium, Bixafen, Boscalid, Bromoxynil, Bromuconazole-1, Brumuconazole-2, Butralin, Butylate, Carbaryl, Carbendazim, Carboxin, Carboxin Sulfone, Carboxin Sulfoxide, Chlorantraniliprole, Chlorfenvinphos, Chlorfluazuron, Chloridazon, Chlorotoluron, Chlorpyrifos, Chlorsulfuron, Clethodim, Sethoxydim, Clodinafop, Clodinafop Propargyl Ester, Clofentezine, Clomazone, Clothianidin, Cyantraniliprole, Cyazofamid, Cyclanilide, Cycloate, Cycloxydim, Cyflufenamid, Cyflumetofen, Cymoxanil, Cyprodinil, Cyromazine, Desmedipham, Diafenthiuron, Diazinon, Dichlorprop + Dichlorprop-P, Diclofop Acid, Diethofencarb, Difenoconazole, Diflufenican, Dimethachlor, Dimethenamid + Dimethenamid-P, Dimethoate, Dimethomorph, Diniconazole, Dioxacarb, Diphenamid, Diuron, DNOC, Dodine, Epoxiconazole, Ethametsulfuron Methyl, Ethiofencarb, Ethion, Ethirimol, Ethoxysulfuron, Etofenprox, Famoxadone, Fenamidone, Fenamiphos, Fenamiphos Sulfone, Fenamiphos Sulfoxide, Fenazaquin, Fenbuconazole, Fenhexamid, Fenoxaprop Ethyl, Fenoxycarb, Fenpyrazamine, Fenpyroximate, Fensulfothion, Fenthion, Fenthion Sulfone, Fenthion Sulfoxide, Fenthion Oxon, Fenthion Oxon Sulfone, Fenthion Oxon Sulfoxide, Flazasulfuron, Flonicamid, Florpyrauxifen Benzyl, Fluazifop + Fluazifop-P, Fluazifop Butyl + Fluazifop-P Butyl, Fluazinam, Flucarbazone Sodium, Fludioxonil, Flufenacet, Flufenoxuron, Flufenzin (Diflovidazin), Fluopicolide, Fluopyram, Fluoxastrobin, Flupyradifurone, Fluquinconazole, Fluroxypyr Meptyl, Fluthiacet, Flutolanil, Flutriafol, Fluxapyroxad, Fomesafen, Fonofos, Forchlorfenuron, Fosthiazate, Halauxifen Methyl, Heptenophos, Hexaflumuron, Hexythiazox, Imazalil, Imazamox, Imazapic, Imazapyr, Imazethapyr, Imidacloprid, Indaziflam, Indolylbutyric Acid, Indoxacarb, Iodosulfuron Methyl, Ioxynil, Ipconazole, Iprovalicarb, Isopyrazam, Isoxaben, Isoxaflutole, Kresoxim Methyl, Lenacil, Linuron, Lufenuron, Malaoxon, Malathion, Mandipropamid, MCPA, Mecarbam, Mecoprop (MCPP) + Mecoprop-P, Mefentrifluconazole, Mepanipyrim, Mephosfolan, Mesosulfuron Methyl, Mesotrione, Metaflumizone-E, Metaflumizone-Z, Metalaxyl + Metalaxyl-M, Metamitron, Metazachlor, Metconazole, Methabenzthiazuron, Methamidophos, Methidathion, Methiocarb, Methiocarb Sulfone, Methiocarb Sulfoxide, Methomyl, Methoxyfenozide, Metolachlor + Metolachlor-S, Metosulam, Metrafenone, Metribuzin, Metsulfuron Methyl, Mevinphos (E+Z), Molinate, Monocrotophos, Monolinuron, Myclobutanil, Napropamide, Nicosulfuron, Norflurazon, Novaluron, Omethoate, Orthosulfamuron, Oxydemeton Methyl, Demeton S-Methyl Sulphone, Paclobutrazol, Pencycuron, Pencycuron PB-Amine, Penflufen, Penoxsulam, Penthiopyrad, Phenmedipham, Phosphamidon, Picoxystrobin, Pinoxaden, Pirimicarb, Pirimiphos Ethyl, Prochloraz, Profenofos, Profoxydim, Promecarb, Prometryn, Propamocarb, Propargite, Propaquizafop, Propazine, Propiconazole, Propoxycarbazone Sodium, Propyzamide, Proquinazid, Prosulfocarb, Prothioconazole Desthio, Pymetrozine, Pyraclostrobin, Pyrazophos, Pyridaphenthion, Pyrimethanil, Pyriofenone, Pyriproxyfen, Pyroxasulfone, Pyroxsulam, Quizalofop + Quizalofop P, Quizalofop Ethyl + Quizalofop-P-Ethyl, Quizalofop Methyl, Rimsulfuron, Spinetoram J, Spinoteram L, Spinosad (Spinosyn-A), Spinosad (Spinosyn-D), Spirodiclofen, Spirotetramat, Spirotetramat Met. (BYI08330-enol), Sulfosulfuron, Sulfoxaflor, Tebufenozide, Tembotrione (AE 0172747), Tepraloxydim, Terbuthlazine, Terbutryn, Tetrachlorvinphos, Thiabendazole, Thiacloprid, Thiamethoxam, Thiencarbazone Methyl, Thifensulfuron Methyl, Thiodicarb, Thiophanate Methyl, Tolfenpyrad, Tolylfluanid Met. (DMST), Tralkoxydim, Triadimefon, Triasulfuron, Triazophos, Tridemorph, Trifloxystrobin, Trifloxysulfuron, Triflumizole, Triflumuron, Triflusulfuron, Triforine, Tritosulfuron, Valifenalate, Zoxamide, Demeton S-Methyl, Paraoxon Ethyl (280 Adet)</t>
    </r>
  </si>
  <si>
    <r>
      <rPr>
        <b/>
        <sz val="10"/>
        <rFont val="Arial"/>
        <family val="2"/>
        <charset val="162"/>
      </rPr>
      <t>Seçili Pestisitler (5): Gıda - Yüksek Yağ ve Çok Düşük Su İçerikli Ürünler</t>
    </r>
    <r>
      <rPr>
        <sz val="7"/>
        <rFont val="Arial"/>
        <family val="2"/>
        <charset val="162"/>
      </rPr>
      <t xml:space="preserve">
</t>
    </r>
    <r>
      <rPr>
        <b/>
        <sz val="10"/>
        <rFont val="Arial"/>
        <family val="2"/>
        <charset val="162"/>
      </rPr>
      <t>GC-MS/MS:</t>
    </r>
    <r>
      <rPr>
        <sz val="7"/>
        <rFont val="Arial"/>
        <family val="2"/>
        <charset val="162"/>
      </rPr>
      <t xml:space="preserve"> 2,4-DDD; 2,4-DDE; 2,4-DDT; 2-Phenylphenol; 4,4-DDD; 4,4-DDE; 4,4-DDT; 4-Chlorobenzyl Methyl Sulfone Acetochlor; Aclonifen; Acrinathrin; Alachlor; Aldrin; Benfluralin; Beta Cyfluthrin; Bifenazate; Bifenthrin; Biphenyl; Bitertanol; Bromophos (Bromophos Methyl); Bromophos Ethyl; Bromopropylate; Bupirimate; Buprofezin; Cadusafos; Chlorbufam; Chlordane-Cis; Chlordane-Trans; Chlordecone; Chlorfenapyr; Chlorfenprop Methyl; Chlorpropham; Chlorpyrifos Methyl; Chlorthal Dimethyl; Cyhalofop Butyl; Cyhalothrin (Lambda+Gamma); Cyproconazole; Diclofop Methyl; Dicloran; Dicofol; Dieldrin; Diphenylamine; Disulfoton; Endosulfan-Alpha; Endosulfan-Beta; Endrin; EPN; EPTC; Ethalfluralin; Ethofumesate; Ethofumesate 2-Keto; Ethoprophos; Ethoxyquin; Etoxazole; Etridiazole; Fenarimol; Fenitrothion; Fenpropathrin; Fenpropimorph; Flucythrinate; Flusilazole; HCH-Alpha; HCH-Beta; HCH-Delta; HCH-Gamma (Lindane); Heptachlor; Heptachlor Exo Epoxide; Hexachlorobenzene; Hexaconazole; Isocarbophos; Isofenphos; Methacrifos; Methoxychlor; Mirex; Nitrofen; Nuarimol; Oxadiazon; Oxyfluorfen; Parathion Ethyl (Parathion); Parathion Methyl; Penconazole; Pendimethalin; Pentachloroaniline; Permethrin; Phenthoate; Phorate; Procymidone; Prothiofos; Pyraflufen Ethyl; Pyridaben; Pyrimidifen; Quinalphos; Quinoxyfen; Quintozene (PCNB); Simazine; Tebuconazole; Tebufenpyrad; Tecnazene; Terbufos; Tetraconazole; Tetradifon; Tetramethrin; Tetrasul; Thiobencarb; Thiometon; Tolclofos Methyl; Tri-Allate; Trifluralin; Vinclozolin (108 Adet)
</t>
    </r>
    <r>
      <rPr>
        <b/>
        <sz val="10"/>
        <rFont val="Arial"/>
        <family val="2"/>
        <charset val="162"/>
      </rPr>
      <t>LC-MS/MS:</t>
    </r>
    <r>
      <rPr>
        <sz val="7"/>
        <rFont val="Arial"/>
        <family val="2"/>
        <charset val="162"/>
      </rPr>
      <t xml:space="preserve"> Acephate; Acequinocyl; Acetamiprid; Acibenzolar-S-Methyl; Aldicarb; Aldicarb Sulfoxide; Ametoctradin; Amitraz; Atrazine; Azimsulfuron; Azoxystrobin; Benalaxy + Benalaxy M; Bendiocarb; Benfuracarb; Bensulfuron Methyl; Bentazone; Bentazone (6OH+8OH); Benzobicyclon; Bicyclopyrone; Bispyribac Sodium; Bixafen; Boscalid; Bromuconazole; Butralin; Butylate; Carbaryl; Carbendazim+Benomyl; Carbofuran; Carbofuran 3-Hydroxy; Carboxin; Carboxin Sulfone; Carboxin Sulfoxide; Chlorantraniliprole; Chlorfenvinphos; Chlorfluazuron; Chloridazon; Chlorotoluron; Chlorpyrifos; Chlorsulfuron; Clethodim; Clofentezine; Clomazone; Clothianidin; Cyantraniliprole; Cyazofamid; Cyclanilide; Cycloate; Cycloxydim; Cyflufenamid; Cyflumetofen; Cymoxanil; Cyprodinil; Cyromazine; Demeton S-Methyl; Demeton S-Methyl Sulphone; Desmedipham; Diazinon; Diethofencarb; Diflubenzuron; Diflufenican; Dimethachlor; Dimethenamid + Dimethenamid-P; Dimethoate; Dimethomorph; Diniconazole; Dinocap; Dioxacarb; Diphenamid; Diuron; Dodine; Emamectin B1a; Epoxiconazole; Ethametsulfuron Methyl; Ethiofencarb; Ethion; Ethirimol; Fenamidone; Fenamiphos; Fenamiphos Sulfone; Fenamiphos Sulfoxide; Fenbuconazole; Fenhexamid; Fenoxycarb; Fenpyrazamine; Fenpyroximate; Fensulfothion; Fenthion; Fenthion Oxon; Fenthion Oxon Sulfone; Fenthion Sulfoxide; Fipronil; Fipronil Sulfone; Flonicamid; Florpyrauxifen Benzyl; Fluazifop + Fluazifop-P; Fluazifop Butyl + Fluazifop-P Butyl; Fluazinam; Flucarbazone Sodium; Fludioxonil; Flufenacet; Flufenoxuron; Flufenzin (Diflovidazin); Fluometuron; Fluopicolide; Fluopyram; Fluoxastrobin; Flupyradifurone; Fluquinconazole; Fluroxypyr Meptyl; Fluthiacet Methyl; Flutolanil; Flutriafol; Fluxapyroxad; Fonofos; Forchlorfenuron; Fosthiazate; Furathiocarb; Halauxifen Methyl; Heptenophos; Hexaflumuron; Hexythiazox; Imazalil; Imazamox; Imazapic; Imazethapyr; Imidacloprid; Indaziflam; Indolylbutyric Acid; Indoxacarb; Iodosulfuron Methyl; Ioxynil; Ipconazole; Iprovalicarb; Isopyrazam; Isoxaben; Kresoxim Methyl; Lenacil; Linuron; Lufenuron; Malaoxon; Malathion; Mandipropamid; Mecarbam; Mecoprop (MCPP) + Mecoprop-P; Mefentrifluconazole; Mepanipyrim; Mephosfolan; Meptyldinocap; Mesosulfuron Methyl; Metaflumizone; Metalaxyl + Metalaxyl-M; Metamitron; Metazachlor; Metconazole; Methabenzthiazuron; Methamidophos; Methidathion; Methiocarb; Methiocarb Sulfone; Methiocarb Sulfoxide; Methomyl; Methoxyfenozide; Metolachlor + Metolachlor-S; Metosulam; Metrafenone; Metribuzin; Metsulfuron Methyl; Mevinphos; Monocrotophos; Monolinuron; Myclobutanil; Napropamide; Nicosulfuron; Norflurazon; Novaluron; Omethoate; Orthosulfamuron; Oxydemeton Methyl; Paclobutrazol; Paraoxon Ethyl; Pencycuron; Pencycuron PB-Amine; Penflufen; Penoxsulam; Penthiopyrad; Phenmedipham; Phorate Oxon Sulfone; Phosmet; Phosphamidon; Picoxystrobin; Pinoxaden; Pirimicarb; Pirimiphos Ethyl; Pirimiphos Methyl; Primicarb Desmethyl; Prochloraz; Profenofos; Profoxydim; Promecarb; Prometryn; Propamocarb; Propargite; Propazine; Propiconazole; Propoxur; Propoxycarbazone Sodium; Propyzamide; Proquinazid; Prosulfocarb; Pymetrozine; Pyraclostrobin; Pyrazophos; Pyridaphenthion; Pyridate; Pyrimethanil; Pyriofenone; Pyriproxyfen; Pyroxasulfone; Pyroxsulam; Rimsulfuron; Sethoxydim; Spinetoram J; Spinoteram L; Spinosad (Spinosyn-A); Spinosad (Spinosyn-D); Spirodiclofen; Spirotetramat; Spirotetramat Met. (BYI08330-enol); Sulfosulfuron; Sulfoxaflor; Tebufenozide; Terbuthlazine; Terbutryn; Tetrachlorvinphos; Thiabendazole; Thiacloprid; Thiamethoxam; Thiencarbazone Methyl; Thifensulfuron Methyl; Thiodicarb; Thiophanate Methyl; Tolfenpyrad; Tralkoxydim; Triadimefon; Triasulfuron; Triazophos; Tridemorph; Trifloxystrobin; Trifloxysulfuron; Triflumizole; Tritosulfuron; Valifenalate; Zoxamide (252 Adet)</t>
    </r>
  </si>
  <si>
    <t>Su ve Balık</t>
  </si>
  <si>
    <t>Element (ICP-OES &amp; ICP-MS) (Bir parametre için, sonraki her bir element 376 TL)</t>
  </si>
  <si>
    <t>TS 6288 EN ISO 8467</t>
  </si>
  <si>
    <t xml:space="preserve"> TS 1125 ISO 750</t>
  </si>
  <si>
    <t>Süt ve Süt ürünleri</t>
  </si>
  <si>
    <t xml:space="preserve">Peroksidaz </t>
  </si>
  <si>
    <r>
      <t>Klorür (Cl</t>
    </r>
    <r>
      <rPr>
        <vertAlign val="superscript"/>
        <sz val="10"/>
        <rFont val="Arial"/>
        <family val="2"/>
        <charset val="162"/>
      </rPr>
      <t>-</t>
    </r>
    <r>
      <rPr>
        <sz val="10"/>
        <rFont val="Arial"/>
        <family val="2"/>
        <charset val="162"/>
      </rPr>
      <t>)  Tayini</t>
    </r>
  </si>
  <si>
    <r>
      <t>Klorür (Cl</t>
    </r>
    <r>
      <rPr>
        <vertAlign val="superscript"/>
        <sz val="10"/>
        <rFont val="Arial"/>
        <family val="2"/>
        <charset val="162"/>
      </rPr>
      <t>-</t>
    </r>
    <r>
      <rPr>
        <sz val="10"/>
        <rFont val="Arial"/>
        <family val="2"/>
        <charset val="162"/>
      </rPr>
      <t>)</t>
    </r>
  </si>
  <si>
    <r>
      <t>İyodat (IO</t>
    </r>
    <r>
      <rPr>
        <vertAlign val="subscript"/>
        <sz val="10"/>
        <color theme="1"/>
        <rFont val="Arial"/>
        <family val="2"/>
        <charset val="162"/>
      </rPr>
      <t>3</t>
    </r>
    <r>
      <rPr>
        <sz val="10"/>
        <color theme="1"/>
        <rFont val="Arial"/>
        <family val="2"/>
        <charset val="162"/>
      </rPr>
      <t xml:space="preserve"> )</t>
    </r>
  </si>
  <si>
    <r>
      <rPr>
        <i/>
        <sz val="10"/>
        <color rgb="FFC00000"/>
        <rFont val="Arial"/>
        <family val="2"/>
        <charset val="162"/>
      </rPr>
      <t>Bacillus cereus Analizi</t>
    </r>
  </si>
  <si>
    <r>
      <rPr>
        <i/>
        <sz val="10"/>
        <color rgb="FFC00000"/>
        <rFont val="Arial"/>
        <family val="2"/>
        <charset val="162"/>
      </rPr>
      <t>E.coli</t>
    </r>
    <r>
      <rPr>
        <sz val="10"/>
        <color rgb="FFC00000"/>
        <rFont val="Arial"/>
        <family val="2"/>
        <charset val="162"/>
      </rPr>
      <t xml:space="preserve"> Analizi (Katı Besi Yerinde)</t>
    </r>
  </si>
  <si>
    <r>
      <rPr>
        <i/>
        <sz val="10"/>
        <color rgb="FFC00000"/>
        <rFont val="Arial"/>
        <family val="2"/>
        <charset val="162"/>
      </rPr>
      <t>E.coli</t>
    </r>
    <r>
      <rPr>
        <sz val="10"/>
        <color rgb="FFC00000"/>
        <rFont val="Arial"/>
        <family val="2"/>
        <charset val="162"/>
      </rPr>
      <t xml:space="preserve"> Analizi (EMS)</t>
    </r>
  </si>
  <si>
    <r>
      <rPr>
        <i/>
        <sz val="10"/>
        <color rgb="FFC00000"/>
        <rFont val="Arial"/>
        <family val="2"/>
        <charset val="162"/>
      </rPr>
      <t>E.coli O157</t>
    </r>
    <r>
      <rPr>
        <sz val="10"/>
        <color rgb="FFC00000"/>
        <rFont val="Arial"/>
        <family val="2"/>
        <charset val="162"/>
      </rPr>
      <t xml:space="preserve"> Analizi</t>
    </r>
  </si>
  <si>
    <r>
      <rPr>
        <i/>
        <sz val="10"/>
        <color rgb="FFC00000"/>
        <rFont val="Arial"/>
        <family val="2"/>
        <charset val="162"/>
      </rPr>
      <t>E.coli O157</t>
    </r>
    <r>
      <rPr>
        <sz val="10"/>
        <color rgb="FFC00000"/>
        <rFont val="Arial"/>
        <family val="2"/>
        <charset val="162"/>
      </rPr>
      <t xml:space="preserve"> Aranması (Hızlı Test)</t>
    </r>
  </si>
  <si>
    <r>
      <t xml:space="preserve">Gıdalar ve </t>
    </r>
    <r>
      <rPr>
        <sz val="10"/>
        <color theme="1"/>
        <rFont val="Arial"/>
        <family val="2"/>
        <charset val="162"/>
      </rPr>
      <t>Su</t>
    </r>
  </si>
  <si>
    <r>
      <rPr>
        <i/>
        <sz val="10"/>
        <color rgb="FFC00000"/>
        <rFont val="Arial"/>
        <family val="2"/>
        <charset val="162"/>
      </rPr>
      <t>Listeria</t>
    </r>
    <r>
      <rPr>
        <sz val="10"/>
        <color rgb="FFC00000"/>
        <rFont val="Arial"/>
        <family val="2"/>
        <charset val="162"/>
      </rPr>
      <t xml:space="preserve"> spp. ve </t>
    </r>
    <r>
      <rPr>
        <i/>
        <sz val="10"/>
        <color rgb="FFC00000"/>
        <rFont val="Arial"/>
        <family val="2"/>
        <charset val="162"/>
      </rPr>
      <t>Listeria monocytogenes</t>
    </r>
    <r>
      <rPr>
        <sz val="10"/>
        <color rgb="FFC00000"/>
        <rFont val="Arial"/>
        <family val="2"/>
        <charset val="162"/>
      </rPr>
      <t xml:space="preserve"> Aranması</t>
    </r>
  </si>
  <si>
    <r>
      <rPr>
        <i/>
        <sz val="10"/>
        <color rgb="FFC00000"/>
        <rFont val="Arial"/>
        <family val="2"/>
        <charset val="162"/>
      </rPr>
      <t>Listeria monocytogenes Aranması (Hızlı Test)</t>
    </r>
  </si>
  <si>
    <r>
      <rPr>
        <i/>
        <sz val="10"/>
        <color rgb="FFC00000"/>
        <rFont val="Arial"/>
        <family val="2"/>
        <charset val="162"/>
      </rPr>
      <t>Salmonella spp.</t>
    </r>
    <r>
      <rPr>
        <sz val="10"/>
        <color rgb="FFC00000"/>
        <rFont val="Arial"/>
        <family val="2"/>
        <charset val="162"/>
      </rPr>
      <t xml:space="preserve"> Aranması</t>
    </r>
  </si>
  <si>
    <r>
      <rPr>
        <i/>
        <sz val="10"/>
        <color rgb="FFC00000"/>
        <rFont val="Arial"/>
        <family val="2"/>
        <charset val="162"/>
      </rPr>
      <t>Salmonella spp.</t>
    </r>
    <r>
      <rPr>
        <sz val="10"/>
        <color rgb="FFC00000"/>
        <rFont val="Arial"/>
        <family val="2"/>
        <charset val="162"/>
      </rPr>
      <t xml:space="preserve"> Aranması (Hızlı Yöntem)</t>
    </r>
  </si>
  <si>
    <r>
      <rPr>
        <i/>
        <sz val="10"/>
        <rFont val="Arial"/>
        <family val="2"/>
        <charset val="162"/>
      </rPr>
      <t>Campylobacter</t>
    </r>
    <r>
      <rPr>
        <sz val="10"/>
        <rFont val="Arial"/>
        <family val="2"/>
        <charset val="162"/>
      </rPr>
      <t xml:space="preserve"> spp. Aranması</t>
    </r>
  </si>
  <si>
    <r>
      <rPr>
        <i/>
        <sz val="10"/>
        <rFont val="Arial"/>
        <family val="2"/>
        <charset val="162"/>
      </rPr>
      <t>Campylobacter</t>
    </r>
    <r>
      <rPr>
        <sz val="10"/>
        <rFont val="Arial"/>
        <family val="2"/>
        <charset val="162"/>
      </rPr>
      <t xml:space="preserve"> spp. Aranması (Hızlı Yöntem)</t>
    </r>
  </si>
  <si>
    <r>
      <rPr>
        <i/>
        <sz val="10"/>
        <rFont val="Arial"/>
        <family val="2"/>
        <charset val="162"/>
      </rPr>
      <t>Ayran</t>
    </r>
  </si>
  <si>
    <r>
      <rPr>
        <i/>
        <sz val="10"/>
        <rFont val="Arial"/>
        <family val="2"/>
        <charset val="162"/>
      </rPr>
      <t>TS ISO 7889</t>
    </r>
  </si>
  <si>
    <r>
      <t xml:space="preserve">Membran Filtre Yöntemiyle </t>
    </r>
    <r>
      <rPr>
        <i/>
        <sz val="10"/>
        <color rgb="FFC00000"/>
        <rFont val="Arial"/>
        <family val="2"/>
        <charset val="162"/>
      </rPr>
      <t>Esherichia coli</t>
    </r>
    <r>
      <rPr>
        <sz val="10"/>
        <color rgb="FFC00000"/>
        <rFont val="Arial"/>
        <family val="2"/>
        <charset val="162"/>
      </rPr>
      <t xml:space="preserve"> ve Koliform Bakteri Tespiti ve Sayımı</t>
    </r>
  </si>
  <si>
    <r>
      <t xml:space="preserve">Membran Filtre Yöntemiyle </t>
    </r>
    <r>
      <rPr>
        <i/>
        <sz val="10"/>
        <color rgb="FFC00000"/>
        <rFont val="Arial"/>
        <family val="2"/>
        <charset val="162"/>
      </rPr>
      <t>Clostridium perfringens</t>
    </r>
    <r>
      <rPr>
        <sz val="10"/>
        <color rgb="FFC00000"/>
        <rFont val="Arial"/>
        <family val="2"/>
        <charset val="162"/>
      </rPr>
      <t xml:space="preserve"> Tespiti ve Sayımı</t>
    </r>
  </si>
  <si>
    <r>
      <rPr>
        <i/>
        <sz val="10"/>
        <color rgb="FFC00000"/>
        <rFont val="Arial"/>
        <family val="2"/>
        <charset val="162"/>
      </rPr>
      <t>Vibrio parahaemolyticus</t>
    </r>
    <r>
      <rPr>
        <sz val="10"/>
        <color rgb="FFC00000"/>
        <rFont val="Arial"/>
        <family val="2"/>
        <charset val="162"/>
      </rPr>
      <t xml:space="preserve"> ve </t>
    </r>
    <r>
      <rPr>
        <i/>
        <sz val="10"/>
        <color rgb="FFC00000"/>
        <rFont val="Arial"/>
        <family val="2"/>
        <charset val="162"/>
      </rPr>
      <t>Vibrio Cholerae</t>
    </r>
    <r>
      <rPr>
        <sz val="10"/>
        <color rgb="FFC00000"/>
        <rFont val="Arial"/>
        <family val="2"/>
        <charset val="162"/>
      </rPr>
      <t xml:space="preserve"> Tespiti(Her bir analiz için )</t>
    </r>
  </si>
  <si>
    <t>Peroksidaz Testi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</si>
</sst>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5">
    <font>
      <sz val="10"/>
      <name val="Arial"/>
    </font>
    <font>
      <sz val="10"/>
      <color rgb="FFFF0000"/>
      <name val="Arial"/>
      <family val="2"/>
      <charset val="162"/>
    </font>
    <font>
      <sz val="10"/>
      <color theme="4"/>
      <name val="Arial"/>
      <family val="2"/>
      <charset val="162"/>
    </font>
    <font>
      <sz val="10"/>
      <name val="Arial"/>
      <family val="2"/>
      <charset val="162"/>
    </font>
    <font>
      <b/>
      <sz val="10"/>
      <name val="Arial"/>
      <family val="2"/>
      <charset val="162"/>
    </font>
    <font>
      <sz val="9"/>
      <name val="ＭＳ ゴシック"/>
      <family val="3"/>
      <charset val="128"/>
    </font>
    <font>
      <sz val="7"/>
      <name val="Arial"/>
      <family val="2"/>
      <charset val="162"/>
    </font>
    <font>
      <b/>
      <sz val="7"/>
      <name val="Arial"/>
      <family val="2"/>
      <charset val="162"/>
    </font>
    <font>
      <sz val="10"/>
      <color theme="1"/>
      <name val="Arial"/>
      <family val="2"/>
      <charset val="162"/>
    </font>
    <font>
      <sz val="10"/>
      <color rgb="FFC00000"/>
      <name val="Arial"/>
      <family val="2"/>
      <charset val="162"/>
    </font>
    <font>
      <vertAlign val="superscript"/>
      <sz val="10"/>
      <name val="Arial"/>
      <family val="2"/>
      <charset val="162"/>
    </font>
    <font>
      <i/>
      <sz val="10"/>
      <name val="Arial"/>
      <family val="2"/>
      <charset val="162"/>
    </font>
    <font>
      <sz val="10"/>
      <color rgb="FF000000"/>
      <name val="Arial"/>
      <family val="2"/>
      <charset val="162"/>
    </font>
    <font>
      <vertAlign val="subscript"/>
      <sz val="10"/>
      <color theme="1"/>
      <name val="Arial"/>
      <family val="2"/>
      <charset val="162"/>
    </font>
    <font>
      <i/>
      <sz val="10"/>
      <color rgb="FFC00000"/>
      <name val="Arial"/>
      <family val="2"/>
      <charset val="162"/>
    </font>
  </fonts>
  <fills count="7">
    <fill>
      <patternFill patternType="none"/>
    </fill>
    <fill>
      <patternFill patternType="gray125"/>
    </fill>
    <fill>
      <patternFill patternType="solid">
        <fgColor theme="2"/>
        <bgColor indexed="64"/>
      </patternFill>
    </fill>
    <fill>
      <patternFill patternType="solid">
        <fgColor rgb="FFFA90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alignment vertical="center"/>
    </xf>
  </cellStyleXfs>
  <cellXfs count="280">
    <xf numFmtId="0" fontId="0" fillId="0" borderId="0" xfId="0"/>
    <xf numFmtId="164" fontId="0" fillId="0" borderId="0" xfId="0" applyNumberFormat="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left" vertical="center"/>
    </xf>
    <xf numFmtId="0" fontId="0" fillId="0" borderId="0" xfId="0" applyFill="1"/>
    <xf numFmtId="0" fontId="6" fillId="0" borderId="0" xfId="0" applyFont="1" applyAlignment="1">
      <alignment horizontal="justify" vertical="center"/>
    </xf>
    <xf numFmtId="0" fontId="6" fillId="0" borderId="0" xfId="0" applyFont="1" applyAlignment="1">
      <alignment vertical="center"/>
    </xf>
    <xf numFmtId="0" fontId="6" fillId="0" borderId="0" xfId="0" applyFont="1" applyAlignment="1">
      <alignment horizontal="left"/>
    </xf>
    <xf numFmtId="0" fontId="6" fillId="0" borderId="0" xfId="0" applyFont="1" applyBorder="1" applyAlignment="1">
      <alignment horizontal="left" vertical="center" wrapText="1"/>
    </xf>
    <xf numFmtId="0" fontId="3" fillId="0" borderId="0" xfId="0" applyFont="1"/>
    <xf numFmtId="0" fontId="0" fillId="5" borderId="0" xfId="0" applyFill="1" applyAlignment="1">
      <alignment horizontal="center" vertical="center"/>
    </xf>
    <xf numFmtId="0" fontId="0" fillId="5" borderId="0" xfId="0" applyFill="1" applyAlignment="1">
      <alignment horizontal="left" vertical="center"/>
    </xf>
    <xf numFmtId="0" fontId="2" fillId="5" borderId="0" xfId="0" applyFont="1" applyFill="1" applyAlignment="1">
      <alignment horizontal="center" vertical="center"/>
    </xf>
    <xf numFmtId="0" fontId="0" fillId="6" borderId="0" xfId="0" applyFill="1"/>
    <xf numFmtId="0" fontId="0" fillId="5" borderId="0" xfId="0" applyFill="1"/>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5"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10" xfId="0" applyFont="1" applyFill="1" applyBorder="1" applyAlignment="1">
      <alignment vertical="center" wrapText="1"/>
    </xf>
    <xf numFmtId="0" fontId="6" fillId="0" borderId="11" xfId="0" applyFont="1" applyFill="1" applyBorder="1" applyAlignment="1">
      <alignment vertical="center" wrapText="1"/>
    </xf>
    <xf numFmtId="0" fontId="6" fillId="0" borderId="0" xfId="0" applyFont="1" applyFill="1" applyBorder="1" applyAlignment="1">
      <alignment vertical="center" wrapText="1"/>
    </xf>
    <xf numFmtId="0" fontId="6" fillId="0" borderId="12" xfId="0" applyFont="1" applyFill="1" applyBorder="1" applyAlignment="1">
      <alignment vertical="center" wrapText="1"/>
    </xf>
    <xf numFmtId="0" fontId="6" fillId="0" borderId="13" xfId="0" applyFont="1" applyFill="1" applyBorder="1" applyAlignment="1">
      <alignment vertical="center" wrapText="1"/>
    </xf>
    <xf numFmtId="0" fontId="6" fillId="0" borderId="14" xfId="0" applyFont="1" applyFill="1" applyBorder="1" applyAlignment="1">
      <alignment vertical="center" wrapText="1"/>
    </xf>
    <xf numFmtId="0" fontId="6" fillId="0" borderId="15" xfId="0" applyFont="1" applyFill="1" applyBorder="1" applyAlignment="1">
      <alignmen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3" fillId="5" borderId="5" xfId="0" applyFont="1" applyFill="1" applyBorder="1" applyAlignment="1">
      <alignment horizontal="left" vertical="center"/>
    </xf>
    <xf numFmtId="0" fontId="3" fillId="5" borderId="6" xfId="0" applyFont="1" applyFill="1" applyBorder="1" applyAlignment="1">
      <alignment horizontal="left" vertical="center"/>
    </xf>
    <xf numFmtId="0" fontId="3" fillId="5" borderId="7" xfId="0" applyFont="1" applyFill="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Fill="1"/>
    <xf numFmtId="164" fontId="3" fillId="0" borderId="0" xfId="0" applyNumberFormat="1" applyFont="1" applyFill="1"/>
    <xf numFmtId="164" fontId="3" fillId="0" borderId="0" xfId="0" applyNumberFormat="1" applyFont="1"/>
    <xf numFmtId="0" fontId="3" fillId="6" borderId="0" xfId="0" applyFont="1" applyFill="1"/>
    <xf numFmtId="0" fontId="3" fillId="5" borderId="0" xfId="0" applyFont="1" applyFill="1"/>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xf>
    <xf numFmtId="0" fontId="4" fillId="3" borderId="1" xfId="0" applyFont="1" applyFill="1" applyBorder="1" applyAlignment="1">
      <alignment horizontal="left" vertical="center" wrapText="1"/>
    </xf>
    <xf numFmtId="164" fontId="4"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164" fontId="3" fillId="0" borderId="1" xfId="0" applyNumberFormat="1" applyFont="1" applyFill="1" applyBorder="1" applyAlignment="1">
      <alignment horizontal="center" vertical="center"/>
    </xf>
    <xf numFmtId="164" fontId="8"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164" fontId="3" fillId="2" borderId="1" xfId="0" applyNumberFormat="1" applyFont="1" applyFill="1" applyBorder="1" applyAlignment="1">
      <alignment horizontal="center" vertical="center"/>
    </xf>
    <xf numFmtId="164" fontId="8" fillId="2" borderId="1"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xf>
    <xf numFmtId="164" fontId="3" fillId="0" borderId="2" xfId="0" applyNumberFormat="1" applyFont="1" applyFill="1" applyBorder="1" applyAlignment="1">
      <alignment horizontal="center" vertical="center"/>
    </xf>
    <xf numFmtId="164" fontId="8" fillId="0" borderId="2"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xf>
    <xf numFmtId="164" fontId="3" fillId="0" borderId="3" xfId="0" applyNumberFormat="1" applyFont="1" applyFill="1" applyBorder="1" applyAlignment="1">
      <alignment horizontal="center" vertical="center"/>
    </xf>
    <xf numFmtId="164" fontId="8" fillId="0" borderId="3"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wrapText="1"/>
    </xf>
    <xf numFmtId="164" fontId="3" fillId="0" borderId="4" xfId="0" applyNumberFormat="1" applyFont="1" applyFill="1" applyBorder="1" applyAlignment="1">
      <alignment horizontal="center" vertical="center"/>
    </xf>
    <xf numFmtId="164" fontId="8" fillId="0" borderId="4" xfId="0" applyNumberFormat="1" applyFont="1" applyFill="1" applyBorder="1" applyAlignment="1">
      <alignment horizontal="center" vertical="center"/>
    </xf>
    <xf numFmtId="0" fontId="9" fillId="2" borderId="1" xfId="0" applyFont="1" applyFill="1" applyBorder="1" applyAlignment="1">
      <alignment horizontal="left" vertical="center"/>
    </xf>
    <xf numFmtId="164" fontId="9" fillId="2" borderId="1" xfId="0" applyNumberFormat="1" applyFont="1" applyFill="1" applyBorder="1" applyAlignment="1">
      <alignment horizontal="center" vertical="center"/>
    </xf>
    <xf numFmtId="0" fontId="9" fillId="0" borderId="1" xfId="0" applyFont="1" applyFill="1" applyBorder="1" applyAlignment="1">
      <alignment horizontal="left" vertical="center"/>
    </xf>
    <xf numFmtId="164" fontId="9" fillId="0" borderId="1"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xf>
    <xf numFmtId="164" fontId="3" fillId="2" borderId="2" xfId="0" applyNumberFormat="1" applyFont="1" applyFill="1" applyBorder="1" applyAlignment="1">
      <alignment horizontal="center" vertical="center"/>
    </xf>
    <xf numFmtId="164" fontId="8" fillId="2" borderId="2" xfId="0" applyNumberFormat="1"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164" fontId="3" fillId="2" borderId="3" xfId="0" applyNumberFormat="1" applyFont="1" applyFill="1" applyBorder="1" applyAlignment="1">
      <alignment horizontal="center" vertical="center"/>
    </xf>
    <xf numFmtId="164" fontId="8" fillId="2" borderId="3" xfId="0" applyNumberFormat="1" applyFont="1" applyFill="1" applyBorder="1" applyAlignment="1">
      <alignment horizontal="center" vertical="center"/>
    </xf>
    <xf numFmtId="0" fontId="3" fillId="2" borderId="4" xfId="0" applyFont="1" applyFill="1" applyBorder="1" applyAlignment="1">
      <alignment horizontal="left" vertical="center"/>
    </xf>
    <xf numFmtId="0" fontId="3" fillId="2" borderId="4" xfId="0" applyFont="1" applyFill="1" applyBorder="1" applyAlignment="1">
      <alignment horizontal="center" vertical="center"/>
    </xf>
    <xf numFmtId="164" fontId="3" fillId="2" borderId="4" xfId="0" applyNumberFormat="1" applyFont="1" applyFill="1" applyBorder="1" applyAlignment="1">
      <alignment horizontal="center" vertical="center"/>
    </xf>
    <xf numFmtId="164" fontId="8" fillId="2" borderId="4"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3" fillId="2" borderId="2" xfId="0" applyFont="1" applyFill="1" applyBorder="1" applyAlignment="1">
      <alignment vertical="center"/>
    </xf>
    <xf numFmtId="0" fontId="3" fillId="2" borderId="2" xfId="0" applyFont="1" applyFill="1" applyBorder="1" applyAlignment="1">
      <alignment horizontal="left"/>
    </xf>
    <xf numFmtId="0" fontId="3" fillId="2" borderId="1" xfId="0" applyFont="1" applyFill="1" applyBorder="1" applyAlignment="1">
      <alignment horizontal="left" vertical="center"/>
    </xf>
    <xf numFmtId="164" fontId="1" fillId="0"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9" fillId="0" borderId="1" xfId="0" applyFont="1" applyFill="1" applyBorder="1" applyAlignment="1">
      <alignment horizontal="left" vertical="center" wrapText="1"/>
    </xf>
    <xf numFmtId="0" fontId="3" fillId="5" borderId="1" xfId="0" applyFont="1" applyFill="1" applyBorder="1" applyAlignment="1">
      <alignment horizontal="center" vertical="center"/>
    </xf>
    <xf numFmtId="0" fontId="3" fillId="5" borderId="1" xfId="0" applyFont="1" applyFill="1" applyBorder="1" applyAlignment="1">
      <alignment horizontal="left" vertical="center"/>
    </xf>
    <xf numFmtId="0" fontId="3" fillId="5" borderId="1" xfId="0" applyFont="1" applyFill="1" applyBorder="1" applyAlignment="1">
      <alignment horizontal="left" vertical="center" wrapText="1"/>
    </xf>
    <xf numFmtId="164" fontId="3" fillId="5" borderId="1" xfId="0" applyNumberFormat="1" applyFont="1" applyFill="1" applyBorder="1" applyAlignment="1">
      <alignment horizontal="center" vertical="center"/>
    </xf>
    <xf numFmtId="0" fontId="3" fillId="6" borderId="2" xfId="0" applyFont="1" applyFill="1" applyBorder="1" applyAlignment="1">
      <alignment horizontal="center" vertical="center"/>
    </xf>
    <xf numFmtId="0" fontId="3" fillId="6" borderId="2" xfId="0" applyFont="1" applyFill="1" applyBorder="1" applyAlignment="1">
      <alignment horizontal="left" vertical="center"/>
    </xf>
    <xf numFmtId="0" fontId="3" fillId="6" borderId="2" xfId="0" applyFont="1" applyFill="1" applyBorder="1" applyAlignment="1">
      <alignment horizontal="left" vertical="center" wrapText="1"/>
    </xf>
    <xf numFmtId="0" fontId="3" fillId="6" borderId="1" xfId="0" applyFont="1" applyFill="1" applyBorder="1" applyAlignment="1">
      <alignment horizontal="left" vertical="center"/>
    </xf>
    <xf numFmtId="0" fontId="3" fillId="6" borderId="1" xfId="0" applyFont="1" applyFill="1" applyBorder="1" applyAlignment="1">
      <alignment horizontal="left" vertical="center" wrapText="1"/>
    </xf>
    <xf numFmtId="164" fontId="3" fillId="6" borderId="2" xfId="0" applyNumberFormat="1" applyFont="1" applyFill="1" applyBorder="1" applyAlignment="1">
      <alignment horizontal="center" vertical="center"/>
    </xf>
    <xf numFmtId="0" fontId="3" fillId="6" borderId="3" xfId="0" applyFont="1" applyFill="1" applyBorder="1" applyAlignment="1">
      <alignment horizontal="center" vertical="center"/>
    </xf>
    <xf numFmtId="0" fontId="3" fillId="6" borderId="3" xfId="0" applyFont="1" applyFill="1" applyBorder="1" applyAlignment="1">
      <alignment horizontal="left" vertical="center"/>
    </xf>
    <xf numFmtId="0" fontId="3" fillId="6" borderId="3" xfId="0" applyFont="1" applyFill="1" applyBorder="1" applyAlignment="1">
      <alignment horizontal="left" vertical="center" wrapText="1"/>
    </xf>
    <xf numFmtId="164" fontId="3" fillId="6" borderId="3" xfId="0" applyNumberFormat="1" applyFont="1" applyFill="1" applyBorder="1" applyAlignment="1">
      <alignment horizontal="center" vertical="center"/>
    </xf>
    <xf numFmtId="0" fontId="3" fillId="6" borderId="4" xfId="0" applyFont="1" applyFill="1" applyBorder="1" applyAlignment="1">
      <alignment horizontal="center" vertical="center"/>
    </xf>
    <xf numFmtId="0" fontId="3" fillId="6" borderId="4" xfId="0" applyFont="1" applyFill="1" applyBorder="1" applyAlignment="1">
      <alignment horizontal="left" vertical="center"/>
    </xf>
    <xf numFmtId="0" fontId="3" fillId="6" borderId="4" xfId="0" applyFont="1" applyFill="1" applyBorder="1" applyAlignment="1">
      <alignment horizontal="left" vertical="center" wrapText="1"/>
    </xf>
    <xf numFmtId="164" fontId="3" fillId="6" borderId="4"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164" fontId="8" fillId="0" borderId="1" xfId="0" applyNumberFormat="1" applyFont="1" applyFill="1" applyBorder="1" applyAlignment="1">
      <alignment horizontal="center" vertical="center"/>
    </xf>
    <xf numFmtId="0" fontId="1" fillId="2" borderId="1" xfId="0" applyFont="1" applyFill="1" applyBorder="1" applyAlignment="1">
      <alignment horizontal="left" vertical="center"/>
    </xf>
    <xf numFmtId="164" fontId="1"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3" fillId="0" borderId="2" xfId="0" applyFont="1" applyFill="1" applyBorder="1" applyAlignment="1">
      <alignment vertical="center"/>
    </xf>
    <xf numFmtId="0" fontId="8" fillId="0" borderId="4" xfId="0" applyFont="1" applyBorder="1" applyAlignment="1">
      <alignment vertical="center" wrapText="1"/>
    </xf>
    <xf numFmtId="0" fontId="8" fillId="0" borderId="1" xfId="0" applyFont="1" applyBorder="1" applyAlignment="1">
      <alignment horizontal="left" vertical="center" wrapText="1"/>
    </xf>
    <xf numFmtId="164" fontId="8" fillId="5" borderId="1" xfId="0" applyNumberFormat="1" applyFont="1" applyFill="1" applyBorder="1" applyAlignment="1">
      <alignment horizontal="center" vertical="center"/>
    </xf>
    <xf numFmtId="164" fontId="3" fillId="6" borderId="1" xfId="0" applyNumberFormat="1" applyFont="1" applyFill="1" applyBorder="1" applyAlignment="1">
      <alignment horizontal="center" vertical="center"/>
    </xf>
    <xf numFmtId="164" fontId="8" fillId="6" borderId="1" xfId="0" applyNumberFormat="1" applyFont="1" applyFill="1" applyBorder="1" applyAlignment="1">
      <alignment horizontal="center" vertical="center"/>
    </xf>
    <xf numFmtId="0" fontId="3" fillId="5" borderId="2" xfId="0" applyFont="1" applyFill="1" applyBorder="1" applyAlignment="1">
      <alignment horizontal="center" vertical="center"/>
    </xf>
    <xf numFmtId="0" fontId="3" fillId="5" borderId="2" xfId="0" applyFont="1" applyFill="1" applyBorder="1" applyAlignment="1">
      <alignment horizontal="left" vertical="center"/>
    </xf>
    <xf numFmtId="0" fontId="3" fillId="5" borderId="2" xfId="0" applyFont="1" applyFill="1" applyBorder="1" applyAlignment="1">
      <alignment horizontal="left" vertical="center" wrapText="1"/>
    </xf>
    <xf numFmtId="0" fontId="3" fillId="5" borderId="4" xfId="0" applyFont="1" applyFill="1" applyBorder="1" applyAlignment="1">
      <alignment horizontal="center" vertical="center"/>
    </xf>
    <xf numFmtId="0" fontId="3" fillId="5" borderId="4" xfId="0" applyFont="1" applyFill="1" applyBorder="1" applyAlignment="1">
      <alignment horizontal="left" vertical="center"/>
    </xf>
    <xf numFmtId="0" fontId="3" fillId="5" borderId="4" xfId="0" applyFont="1" applyFill="1" applyBorder="1" applyAlignment="1">
      <alignment horizontal="left" vertical="center" wrapText="1"/>
    </xf>
    <xf numFmtId="0" fontId="3" fillId="2" borderId="1" xfId="0" applyFont="1" applyFill="1" applyBorder="1" applyAlignment="1">
      <alignment vertical="center"/>
    </xf>
    <xf numFmtId="164" fontId="3" fillId="2" borderId="2" xfId="0" applyNumberFormat="1" applyFont="1" applyFill="1" applyBorder="1" applyAlignment="1">
      <alignment vertical="center"/>
    </xf>
    <xf numFmtId="164" fontId="8" fillId="2" borderId="1" xfId="0" applyNumberFormat="1" applyFont="1" applyFill="1" applyBorder="1" applyAlignment="1">
      <alignment vertical="center"/>
    </xf>
    <xf numFmtId="164" fontId="3" fillId="2" borderId="1" xfId="0" applyNumberFormat="1" applyFont="1" applyFill="1" applyBorder="1" applyAlignment="1">
      <alignment vertical="center"/>
    </xf>
    <xf numFmtId="0" fontId="1"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6" borderId="1" xfId="0" applyFont="1" applyFill="1" applyBorder="1" applyAlignment="1">
      <alignment horizontal="center" vertical="center"/>
    </xf>
    <xf numFmtId="0" fontId="3" fillId="6" borderId="1" xfId="0" applyFont="1" applyFill="1" applyBorder="1" applyAlignment="1">
      <alignment horizontal="left" vertical="center"/>
    </xf>
    <xf numFmtId="164" fontId="8" fillId="6" borderId="2" xfId="0" applyNumberFormat="1" applyFont="1" applyFill="1" applyBorder="1" applyAlignment="1">
      <alignment horizontal="center" vertical="center"/>
    </xf>
    <xf numFmtId="164" fontId="8" fillId="6" borderId="4" xfId="0" applyNumberFormat="1" applyFont="1" applyFill="1" applyBorder="1" applyAlignment="1">
      <alignment horizontal="center" vertical="center"/>
    </xf>
    <xf numFmtId="0" fontId="1" fillId="6" borderId="2" xfId="0" applyFont="1" applyFill="1" applyBorder="1" applyAlignment="1">
      <alignment horizontal="left" vertical="center" wrapText="1"/>
    </xf>
    <xf numFmtId="0" fontId="1" fillId="6" borderId="2" xfId="0" applyFont="1" applyFill="1" applyBorder="1" applyAlignment="1">
      <alignment horizontal="left" vertical="center"/>
    </xf>
    <xf numFmtId="164" fontId="1" fillId="6" borderId="2" xfId="0" applyNumberFormat="1" applyFont="1" applyFill="1" applyBorder="1" applyAlignment="1">
      <alignment horizontal="center" vertical="center"/>
    </xf>
    <xf numFmtId="0" fontId="1" fillId="6" borderId="1" xfId="0" applyFont="1" applyFill="1" applyBorder="1" applyAlignment="1">
      <alignment horizontal="left" vertical="center" wrapText="1"/>
    </xf>
    <xf numFmtId="0" fontId="1" fillId="6" borderId="1" xfId="0" applyFont="1" applyFill="1" applyBorder="1" applyAlignment="1">
      <alignment horizontal="left" vertical="center"/>
    </xf>
    <xf numFmtId="164" fontId="1" fillId="6" borderId="1" xfId="0" applyNumberFormat="1" applyFont="1" applyFill="1" applyBorder="1" applyAlignment="1">
      <alignment horizontal="center" vertical="center"/>
    </xf>
    <xf numFmtId="0" fontId="3" fillId="6" borderId="1" xfId="0" applyFont="1" applyFill="1" applyBorder="1" applyAlignment="1">
      <alignment horizontal="center" vertical="center"/>
    </xf>
    <xf numFmtId="164" fontId="3" fillId="5" borderId="2" xfId="0" applyNumberFormat="1" applyFont="1" applyFill="1" applyBorder="1" applyAlignment="1">
      <alignment horizontal="center" vertical="center"/>
    </xf>
    <xf numFmtId="164" fontId="8" fillId="5" borderId="2" xfId="0" applyNumberFormat="1" applyFont="1" applyFill="1" applyBorder="1" applyAlignment="1">
      <alignment horizontal="center" vertical="center"/>
    </xf>
    <xf numFmtId="0" fontId="3" fillId="5" borderId="3" xfId="0" applyFont="1" applyFill="1" applyBorder="1" applyAlignment="1">
      <alignment horizontal="center" vertical="center"/>
    </xf>
    <xf numFmtId="0" fontId="3" fillId="5" borderId="3" xfId="0" applyFont="1" applyFill="1" applyBorder="1" applyAlignment="1">
      <alignment horizontal="left" vertical="center"/>
    </xf>
    <xf numFmtId="164" fontId="3" fillId="5" borderId="3" xfId="0" applyNumberFormat="1" applyFont="1" applyFill="1" applyBorder="1" applyAlignment="1">
      <alignment horizontal="center" vertical="center"/>
    </xf>
    <xf numFmtId="164" fontId="8" fillId="5" borderId="3" xfId="0" applyNumberFormat="1" applyFont="1" applyFill="1" applyBorder="1" applyAlignment="1">
      <alignment horizontal="center" vertical="center"/>
    </xf>
    <xf numFmtId="164" fontId="3" fillId="5" borderId="4" xfId="0" applyNumberFormat="1" applyFont="1" applyFill="1" applyBorder="1" applyAlignment="1">
      <alignment horizontal="center" vertical="center"/>
    </xf>
    <xf numFmtId="164" fontId="8" fillId="5" borderId="4" xfId="0" applyNumberFormat="1" applyFont="1" applyFill="1" applyBorder="1" applyAlignment="1">
      <alignment horizontal="center" vertical="center"/>
    </xf>
    <xf numFmtId="164" fontId="8" fillId="6" borderId="3" xfId="0" applyNumberFormat="1" applyFont="1" applyFill="1" applyBorder="1" applyAlignment="1">
      <alignment horizontal="center" vertical="center"/>
    </xf>
    <xf numFmtId="0" fontId="3" fillId="6" borderId="4" xfId="0" applyFont="1" applyFill="1" applyBorder="1" applyAlignment="1">
      <alignment horizontal="left" vertical="center"/>
    </xf>
    <xf numFmtId="164" fontId="3" fillId="6" borderId="4" xfId="0" applyNumberFormat="1" applyFont="1" applyFill="1" applyBorder="1" applyAlignment="1">
      <alignment horizontal="center" vertical="center"/>
    </xf>
    <xf numFmtId="164" fontId="1" fillId="5" borderId="1" xfId="0" applyNumberFormat="1" applyFont="1" applyFill="1" applyBorder="1" applyAlignment="1">
      <alignment horizontal="center" vertical="center"/>
    </xf>
    <xf numFmtId="0" fontId="3" fillId="0" borderId="2" xfId="0" applyFont="1" applyFill="1" applyBorder="1" applyAlignment="1">
      <alignment horizontal="left" vertical="center"/>
    </xf>
    <xf numFmtId="0" fontId="3"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164" fontId="3" fillId="0" borderId="2" xfId="0" applyNumberFormat="1" applyFont="1" applyFill="1" applyBorder="1" applyAlignment="1">
      <alignment horizontal="center" vertical="center"/>
    </xf>
    <xf numFmtId="0" fontId="3"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2" xfId="0" applyFont="1" applyFill="1" applyBorder="1" applyAlignment="1">
      <alignment horizontal="center" vertical="center"/>
    </xf>
    <xf numFmtId="0" fontId="3"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xf>
    <xf numFmtId="0" fontId="3" fillId="0" borderId="2" xfId="0" applyFont="1" applyFill="1" applyBorder="1" applyAlignment="1">
      <alignment horizontal="center" vertical="center"/>
    </xf>
    <xf numFmtId="164" fontId="3" fillId="6" borderId="1" xfId="0" applyNumberFormat="1" applyFont="1" applyFill="1" applyBorder="1" applyAlignment="1">
      <alignment horizontal="center" vertical="center"/>
    </xf>
    <xf numFmtId="164" fontId="8" fillId="6" borderId="1" xfId="0" applyNumberFormat="1" applyFont="1" applyFill="1" applyBorder="1" applyAlignment="1">
      <alignment horizontal="center" vertical="center"/>
    </xf>
    <xf numFmtId="164" fontId="8" fillId="6" borderId="4" xfId="0" applyNumberFormat="1" applyFont="1" applyFill="1" applyBorder="1" applyAlignment="1">
      <alignment horizontal="center" vertical="center"/>
    </xf>
    <xf numFmtId="164" fontId="3" fillId="6" borderId="2" xfId="0" applyNumberFormat="1" applyFont="1" applyFill="1" applyBorder="1" applyAlignment="1">
      <alignment horizontal="center" vertical="center"/>
    </xf>
    <xf numFmtId="0" fontId="3" fillId="6" borderId="2" xfId="0" applyFont="1" applyFill="1" applyBorder="1" applyAlignment="1">
      <alignment horizontal="center" vertical="center"/>
    </xf>
    <xf numFmtId="0" fontId="3" fillId="6" borderId="2" xfId="0" applyFont="1" applyFill="1" applyBorder="1" applyAlignment="1">
      <alignment horizontal="left" vertical="center" wrapText="1"/>
    </xf>
    <xf numFmtId="0" fontId="3" fillId="6" borderId="2" xfId="0" applyFont="1" applyFill="1" applyBorder="1" applyAlignment="1">
      <alignment horizontal="left" vertical="center"/>
    </xf>
    <xf numFmtId="0" fontId="3" fillId="5" borderId="2" xfId="0" applyFont="1" applyFill="1" applyBorder="1" applyAlignment="1">
      <alignment horizontal="center" vertical="center"/>
    </xf>
    <xf numFmtId="0" fontId="8" fillId="5" borderId="1" xfId="0" applyFont="1" applyFill="1" applyBorder="1" applyAlignment="1">
      <alignment vertical="center" wrapText="1"/>
    </xf>
    <xf numFmtId="0" fontId="3" fillId="5" borderId="2" xfId="0" applyFont="1" applyFill="1" applyBorder="1" applyAlignment="1">
      <alignment horizontal="left" vertical="center" wrapText="1"/>
    </xf>
    <xf numFmtId="0" fontId="12" fillId="5"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164" fontId="8" fillId="2"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64"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3" fillId="0" borderId="0" xfId="0" applyFont="1" applyFill="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2" borderId="1" xfId="0" applyFont="1" applyFill="1" applyBorder="1" applyAlignment="1">
      <alignment vertical="center" wrapText="1"/>
    </xf>
    <xf numFmtId="0" fontId="3" fillId="2" borderId="1" xfId="0" applyFont="1" applyFill="1" applyBorder="1" applyAlignment="1">
      <alignment horizontal="center" vertical="center" wrapText="1"/>
    </xf>
    <xf numFmtId="164" fontId="1" fillId="5"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164" fontId="8" fillId="5"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164" fontId="8" fillId="5"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164" fontId="8" fillId="2" borderId="1" xfId="0" applyNumberFormat="1" applyFont="1" applyFill="1" applyBorder="1" applyAlignment="1">
      <alignment horizontal="center" vertical="center"/>
    </xf>
    <xf numFmtId="0" fontId="9" fillId="5" borderId="4" xfId="0" applyFont="1" applyFill="1" applyBorder="1" applyAlignment="1">
      <alignment horizontal="center" vertical="center"/>
    </xf>
    <xf numFmtId="0" fontId="9" fillId="5" borderId="4" xfId="0" applyFont="1" applyFill="1" applyBorder="1" applyAlignment="1">
      <alignment horizontal="left" vertical="center"/>
    </xf>
    <xf numFmtId="0" fontId="9" fillId="5" borderId="4" xfId="0" applyFont="1" applyFill="1" applyBorder="1" applyAlignment="1">
      <alignment horizontal="left" vertical="center" wrapText="1"/>
    </xf>
    <xf numFmtId="0" fontId="9" fillId="5" borderId="4" xfId="0" applyFont="1" applyFill="1" applyBorder="1" applyAlignment="1">
      <alignment horizontal="left" vertical="center"/>
    </xf>
    <xf numFmtId="164" fontId="9" fillId="5" borderId="4" xfId="0" applyNumberFormat="1" applyFont="1" applyFill="1" applyBorder="1" applyAlignment="1">
      <alignment horizontal="center" vertical="center"/>
    </xf>
    <xf numFmtId="164" fontId="1" fillId="5" borderId="4" xfId="0" applyNumberFormat="1" applyFont="1" applyFill="1" applyBorder="1" applyAlignment="1">
      <alignment horizontal="center" vertical="center" wrapText="1"/>
    </xf>
    <xf numFmtId="164" fontId="1" fillId="5" borderId="4"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9" fillId="5" borderId="1" xfId="0" applyFont="1" applyFill="1" applyBorder="1" applyAlignment="1">
      <alignment horizontal="left" vertical="center"/>
    </xf>
    <xf numFmtId="0" fontId="9" fillId="5" borderId="1" xfId="0" applyFont="1" applyFill="1" applyBorder="1" applyAlignment="1">
      <alignment horizontal="left" vertical="center" wrapText="1"/>
    </xf>
    <xf numFmtId="0" fontId="9" fillId="5" borderId="1" xfId="0" applyFont="1" applyFill="1" applyBorder="1" applyAlignment="1">
      <alignment horizontal="left" vertical="center"/>
    </xf>
    <xf numFmtId="164" fontId="9" fillId="5" borderId="1"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9" fillId="2" borderId="2" xfId="0" applyFont="1" applyFill="1" applyBorder="1" applyAlignment="1">
      <alignment horizontal="left" vertical="center" wrapText="1"/>
    </xf>
    <xf numFmtId="0" fontId="9" fillId="2" borderId="2" xfId="0" applyFont="1" applyFill="1" applyBorder="1" applyAlignment="1">
      <alignment horizontal="left" vertical="center"/>
    </xf>
    <xf numFmtId="0" fontId="9" fillId="5" borderId="5" xfId="0" applyFont="1" applyFill="1" applyBorder="1" applyAlignment="1">
      <alignment horizontal="left" vertical="center"/>
    </xf>
    <xf numFmtId="0" fontId="9" fillId="5" borderId="1" xfId="0" applyFont="1" applyFill="1" applyBorder="1" applyAlignment="1">
      <alignment vertical="center" wrapText="1"/>
    </xf>
    <xf numFmtId="164" fontId="9" fillId="5" borderId="7" xfId="0" applyNumberFormat="1" applyFont="1" applyFill="1" applyBorder="1" applyAlignment="1">
      <alignment horizontal="center" vertical="center"/>
    </xf>
    <xf numFmtId="0" fontId="9" fillId="2" borderId="5" xfId="0" applyFont="1" applyFill="1" applyBorder="1" applyAlignment="1">
      <alignment horizontal="left" vertical="center"/>
    </xf>
    <xf numFmtId="0" fontId="9" fillId="2" borderId="1" xfId="0" applyFont="1" applyFill="1" applyBorder="1" applyAlignment="1">
      <alignment vertical="center" wrapText="1"/>
    </xf>
    <xf numFmtId="164" fontId="9" fillId="2" borderId="7" xfId="0" applyNumberFormat="1" applyFont="1" applyFill="1" applyBorder="1" applyAlignment="1">
      <alignment horizontal="center" vertical="center"/>
    </xf>
    <xf numFmtId="0" fontId="9" fillId="5" borderId="5" xfId="0" applyFont="1" applyFill="1" applyBorder="1" applyAlignment="1">
      <alignment horizontal="left" vertical="center" wrapText="1"/>
    </xf>
    <xf numFmtId="0" fontId="9"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2" borderId="2"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1" xfId="0" applyFont="1" applyFill="1" applyBorder="1" applyAlignment="1">
      <alignment horizontal="left" vertical="center"/>
    </xf>
    <xf numFmtId="0" fontId="9" fillId="5" borderId="1" xfId="0" applyFont="1" applyFill="1" applyBorder="1" applyAlignment="1">
      <alignment horizontal="left" vertical="center" wrapText="1"/>
    </xf>
    <xf numFmtId="0" fontId="9" fillId="5" borderId="2" xfId="0" applyFont="1" applyFill="1" applyBorder="1" applyAlignment="1">
      <alignment horizontal="left" vertical="center"/>
    </xf>
    <xf numFmtId="164" fontId="9" fillId="5" borderId="1" xfId="0" applyNumberFormat="1" applyFont="1" applyFill="1" applyBorder="1" applyAlignment="1">
      <alignment horizontal="center" vertical="center" wrapText="1"/>
    </xf>
    <xf numFmtId="49" fontId="9" fillId="2" borderId="1" xfId="0" applyNumberFormat="1" applyFont="1" applyFill="1" applyBorder="1" applyAlignment="1">
      <alignment horizontal="left" vertical="center"/>
    </xf>
    <xf numFmtId="0" fontId="9" fillId="5" borderId="1" xfId="0" applyFont="1" applyFill="1" applyBorder="1" applyAlignment="1">
      <alignment horizontal="center" vertical="center" wrapText="1"/>
    </xf>
    <xf numFmtId="0" fontId="9" fillId="0" borderId="2" xfId="0" applyFont="1" applyFill="1" applyBorder="1" applyAlignment="1">
      <alignment vertical="center"/>
    </xf>
    <xf numFmtId="0" fontId="9" fillId="0" borderId="2" xfId="0" applyFont="1" applyFill="1" applyBorder="1" applyAlignment="1">
      <alignment vertical="center" wrapText="1"/>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164" fontId="9" fillId="2" borderId="2" xfId="0" applyNumberFormat="1" applyFont="1" applyFill="1" applyBorder="1" applyAlignment="1">
      <alignment horizontal="center" vertical="center"/>
    </xf>
    <xf numFmtId="164" fontId="9" fillId="2" borderId="2" xfId="0" applyNumberFormat="1" applyFont="1" applyFill="1" applyBorder="1" applyAlignment="1">
      <alignment horizontal="center" vertical="center" wrapText="1"/>
    </xf>
    <xf numFmtId="0" fontId="9" fillId="2" borderId="4" xfId="0" applyFont="1" applyFill="1" applyBorder="1" applyAlignment="1">
      <alignment horizontal="left" vertical="center"/>
    </xf>
    <xf numFmtId="164" fontId="9" fillId="2" borderId="4"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wrapText="1"/>
    </xf>
    <xf numFmtId="0" fontId="8" fillId="0" borderId="1" xfId="0" applyFont="1" applyBorder="1" applyAlignment="1">
      <alignment horizontal="left" wrapText="1"/>
    </xf>
    <xf numFmtId="0" fontId="9" fillId="6" borderId="1" xfId="0" applyFont="1" applyFill="1" applyBorder="1" applyAlignment="1">
      <alignment horizontal="left" vertical="center" wrapText="1"/>
    </xf>
    <xf numFmtId="0" fontId="9" fillId="6" borderId="1" xfId="0" applyFont="1" applyFill="1" applyBorder="1" applyAlignment="1">
      <alignment horizontal="left" vertical="center"/>
    </xf>
    <xf numFmtId="0" fontId="9" fillId="2" borderId="1" xfId="0" applyFont="1" applyFill="1" applyBorder="1" applyAlignment="1">
      <alignment horizontal="center" vertical="center"/>
    </xf>
  </cellXfs>
  <cellStyles count="2">
    <cellStyle name="Normal" xfId="0" builtinId="0"/>
    <cellStyle name="標準_Sheet1" xfId="1"/>
  </cellStyles>
  <dxfs count="0"/>
  <tableStyles count="0" defaultTableStyle="TableStyleMedium2" defaultPivotStyle="PivotStyleLight16"/>
  <colors>
    <mruColors>
      <color rgb="FFFA9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workbookViewId="0">
      <selection activeCell="D36" sqref="D36"/>
    </sheetView>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O331"/>
  <sheetViews>
    <sheetView tabSelected="1" topLeftCell="A70" zoomScale="90" zoomScaleNormal="90" workbookViewId="0">
      <selection activeCell="I78" sqref="I78"/>
    </sheetView>
  </sheetViews>
  <sheetFormatPr defaultRowHeight="12.75"/>
  <cols>
    <col min="1" max="1" width="5.140625" style="2" bestFit="1" customWidth="1"/>
    <col min="2" max="2" width="30.140625" style="4" customWidth="1"/>
    <col min="3" max="5" width="47.42578125" style="4" customWidth="1"/>
    <col min="6" max="6" width="12.7109375" style="1" bestFit="1" customWidth="1"/>
    <col min="7" max="7" width="13.7109375" style="3" customWidth="1"/>
    <col min="8" max="8" width="12.28515625" style="2" bestFit="1" customWidth="1"/>
    <col min="9" max="9" width="31.42578125" customWidth="1"/>
    <col min="10" max="14" width="18.42578125" customWidth="1"/>
  </cols>
  <sheetData>
    <row r="1" spans="1:13" ht="27.75" customHeight="1">
      <c r="A1" s="62" t="s">
        <v>354</v>
      </c>
      <c r="B1" s="62"/>
      <c r="C1" s="62"/>
      <c r="D1" s="62"/>
      <c r="E1" s="62"/>
      <c r="F1" s="62"/>
      <c r="G1" s="62"/>
      <c r="H1" s="62"/>
      <c r="I1" s="10"/>
      <c r="J1" s="10"/>
      <c r="K1" s="10"/>
      <c r="L1" s="10"/>
      <c r="M1" s="10"/>
    </row>
    <row r="2" spans="1:13" ht="33" customHeight="1">
      <c r="A2" s="63" t="s">
        <v>355</v>
      </c>
      <c r="B2" s="63"/>
      <c r="C2" s="63"/>
      <c r="D2" s="63"/>
      <c r="E2" s="63"/>
      <c r="F2" s="63"/>
      <c r="G2" s="63"/>
      <c r="H2" s="63"/>
      <c r="I2" s="10"/>
      <c r="J2" s="10"/>
      <c r="K2" s="10"/>
      <c r="L2" s="10"/>
      <c r="M2" s="10"/>
    </row>
    <row r="3" spans="1:13" ht="25.5">
      <c r="A3" s="64"/>
      <c r="B3" s="65" t="s">
        <v>356</v>
      </c>
      <c r="C3" s="65" t="s">
        <v>357</v>
      </c>
      <c r="D3" s="66" t="s">
        <v>358</v>
      </c>
      <c r="E3" s="65" t="s">
        <v>359</v>
      </c>
      <c r="F3" s="67" t="s">
        <v>3</v>
      </c>
      <c r="G3" s="64" t="s">
        <v>591</v>
      </c>
      <c r="H3" s="64" t="s">
        <v>353</v>
      </c>
      <c r="I3" s="10"/>
      <c r="J3" s="10"/>
      <c r="K3" s="10"/>
      <c r="L3" s="10"/>
      <c r="M3" s="10"/>
    </row>
    <row r="4" spans="1:13" s="5" customFormat="1" ht="28.5" customHeight="1">
      <c r="A4" s="68">
        <v>1</v>
      </c>
      <c r="B4" s="69" t="s">
        <v>4</v>
      </c>
      <c r="C4" s="69" t="s">
        <v>5</v>
      </c>
      <c r="D4" s="69" t="s">
        <v>360</v>
      </c>
      <c r="E4" s="69" t="s">
        <v>6</v>
      </c>
      <c r="F4" s="70">
        <v>314</v>
      </c>
      <c r="G4" s="71">
        <f>0.2*F4</f>
        <v>62.800000000000004</v>
      </c>
      <c r="H4" s="70">
        <f>SUM(F4:G4)</f>
        <v>376.8</v>
      </c>
      <c r="I4" s="57"/>
      <c r="J4" s="58"/>
      <c r="K4" s="57"/>
      <c r="L4" s="57"/>
      <c r="M4" s="57"/>
    </row>
    <row r="5" spans="1:13" ht="20.25" customHeight="1">
      <c r="A5" s="72">
        <v>2</v>
      </c>
      <c r="B5" s="73" t="s">
        <v>7</v>
      </c>
      <c r="C5" s="74" t="s">
        <v>8</v>
      </c>
      <c r="D5" s="74" t="s">
        <v>488</v>
      </c>
      <c r="E5" s="74" t="s">
        <v>489</v>
      </c>
      <c r="F5" s="75">
        <v>314</v>
      </c>
      <c r="G5" s="76">
        <f>0.2*F5</f>
        <v>62.800000000000004</v>
      </c>
      <c r="H5" s="75">
        <f>SUM(F5:G5)</f>
        <v>376.8</v>
      </c>
      <c r="I5" s="10"/>
      <c r="J5" s="59"/>
      <c r="K5" s="10"/>
      <c r="L5" s="10"/>
      <c r="M5" s="10"/>
    </row>
    <row r="6" spans="1:13" s="5" customFormat="1">
      <c r="A6" s="77">
        <v>3</v>
      </c>
      <c r="B6" s="78" t="s">
        <v>0</v>
      </c>
      <c r="C6" s="78" t="s">
        <v>10</v>
      </c>
      <c r="D6" s="69" t="s">
        <v>361</v>
      </c>
      <c r="E6" s="69" t="s">
        <v>9</v>
      </c>
      <c r="F6" s="79">
        <v>314</v>
      </c>
      <c r="G6" s="80">
        <f t="shared" ref="G6" si="0">0.2*F6</f>
        <v>62.800000000000004</v>
      </c>
      <c r="H6" s="79">
        <f>SUM(F6:G9)</f>
        <v>376.8</v>
      </c>
      <c r="I6" s="57"/>
      <c r="J6" s="58"/>
      <c r="K6" s="57"/>
      <c r="L6" s="57"/>
      <c r="M6" s="57"/>
    </row>
    <row r="7" spans="1:13" s="5" customFormat="1">
      <c r="A7" s="81"/>
      <c r="B7" s="82"/>
      <c r="C7" s="82"/>
      <c r="D7" s="69" t="s">
        <v>362</v>
      </c>
      <c r="E7" s="69" t="s">
        <v>11</v>
      </c>
      <c r="F7" s="83"/>
      <c r="G7" s="84"/>
      <c r="H7" s="83"/>
      <c r="I7" s="57"/>
      <c r="J7" s="58"/>
      <c r="K7" s="57"/>
      <c r="L7" s="57"/>
      <c r="M7" s="57"/>
    </row>
    <row r="8" spans="1:13" s="5" customFormat="1">
      <c r="A8" s="81"/>
      <c r="B8" s="82"/>
      <c r="C8" s="82"/>
      <c r="D8" s="69" t="s">
        <v>363</v>
      </c>
      <c r="E8" s="69" t="s">
        <v>12</v>
      </c>
      <c r="F8" s="83"/>
      <c r="G8" s="84"/>
      <c r="H8" s="83"/>
      <c r="I8" s="57"/>
      <c r="J8" s="58"/>
      <c r="K8" s="57"/>
      <c r="L8" s="57"/>
      <c r="M8" s="57"/>
    </row>
    <row r="9" spans="1:13" s="5" customFormat="1">
      <c r="A9" s="85"/>
      <c r="B9" s="86"/>
      <c r="C9" s="86"/>
      <c r="D9" s="87" t="s">
        <v>364</v>
      </c>
      <c r="E9" s="69" t="s">
        <v>490</v>
      </c>
      <c r="F9" s="88"/>
      <c r="G9" s="89"/>
      <c r="H9" s="88"/>
      <c r="I9" s="57"/>
      <c r="J9" s="58"/>
      <c r="K9" s="57"/>
      <c r="L9" s="57"/>
      <c r="M9" s="57"/>
    </row>
    <row r="10" spans="1:13" ht="19.5" customHeight="1">
      <c r="A10" s="72">
        <v>4</v>
      </c>
      <c r="B10" s="73" t="s">
        <v>13</v>
      </c>
      <c r="C10" s="73" t="s">
        <v>5</v>
      </c>
      <c r="D10" s="74" t="s">
        <v>365</v>
      </c>
      <c r="E10" s="73" t="s">
        <v>14</v>
      </c>
      <c r="F10" s="75">
        <v>314</v>
      </c>
      <c r="G10" s="76">
        <f t="shared" ref="G10:G17" si="1">0.2*F10</f>
        <v>62.800000000000004</v>
      </c>
      <c r="H10" s="75">
        <f t="shared" ref="H10:H17" si="2">SUM(F10:G10)</f>
        <v>376.8</v>
      </c>
      <c r="I10" s="10"/>
      <c r="J10" s="59"/>
      <c r="K10" s="10"/>
      <c r="L10" s="10"/>
      <c r="M10" s="10"/>
    </row>
    <row r="11" spans="1:13" s="5" customFormat="1" ht="19.5" customHeight="1">
      <c r="A11" s="68">
        <v>5</v>
      </c>
      <c r="B11" s="69" t="s">
        <v>15</v>
      </c>
      <c r="C11" s="87" t="s">
        <v>16</v>
      </c>
      <c r="D11" s="69" t="s">
        <v>366</v>
      </c>
      <c r="E11" s="87" t="s">
        <v>17</v>
      </c>
      <c r="F11" s="70">
        <v>816</v>
      </c>
      <c r="G11" s="71">
        <f t="shared" si="1"/>
        <v>163.20000000000002</v>
      </c>
      <c r="H11" s="70">
        <f t="shared" si="2"/>
        <v>979.2</v>
      </c>
      <c r="I11" s="57"/>
      <c r="J11" s="58"/>
      <c r="K11" s="57"/>
      <c r="L11" s="57"/>
      <c r="M11" s="57"/>
    </row>
    <row r="12" spans="1:13" ht="30" customHeight="1">
      <c r="A12" s="72">
        <v>6</v>
      </c>
      <c r="B12" s="73" t="s">
        <v>18</v>
      </c>
      <c r="C12" s="73" t="s">
        <v>5</v>
      </c>
      <c r="D12" s="73" t="s">
        <v>367</v>
      </c>
      <c r="E12" s="73" t="s">
        <v>19</v>
      </c>
      <c r="F12" s="75">
        <v>314</v>
      </c>
      <c r="G12" s="76">
        <f t="shared" si="1"/>
        <v>62.800000000000004</v>
      </c>
      <c r="H12" s="75">
        <f t="shared" si="2"/>
        <v>376.8</v>
      </c>
      <c r="I12" s="10" t="s">
        <v>695</v>
      </c>
      <c r="J12" s="10"/>
      <c r="K12" s="10"/>
      <c r="L12" s="10"/>
      <c r="M12" s="10"/>
    </row>
    <row r="13" spans="1:13" s="5" customFormat="1" ht="31.5" customHeight="1">
      <c r="A13" s="68">
        <v>7</v>
      </c>
      <c r="B13" s="69" t="s">
        <v>20</v>
      </c>
      <c r="C13" s="69"/>
      <c r="D13" s="69" t="s">
        <v>368</v>
      </c>
      <c r="E13" s="69" t="s">
        <v>21</v>
      </c>
      <c r="F13" s="70">
        <v>439</v>
      </c>
      <c r="G13" s="71">
        <f t="shared" si="1"/>
        <v>87.800000000000011</v>
      </c>
      <c r="H13" s="70">
        <f t="shared" si="2"/>
        <v>526.79999999999995</v>
      </c>
      <c r="I13" s="57"/>
      <c r="J13" s="57"/>
      <c r="K13" s="57"/>
      <c r="L13" s="57"/>
      <c r="M13" s="57"/>
    </row>
    <row r="14" spans="1:13" ht="17.25" customHeight="1">
      <c r="A14" s="72">
        <v>8</v>
      </c>
      <c r="B14" s="73" t="s">
        <v>22</v>
      </c>
      <c r="C14" s="73" t="s">
        <v>23</v>
      </c>
      <c r="D14" s="73" t="s">
        <v>360</v>
      </c>
      <c r="E14" s="74" t="s">
        <v>24</v>
      </c>
      <c r="F14" s="75">
        <v>376</v>
      </c>
      <c r="G14" s="76">
        <f t="shared" si="1"/>
        <v>75.2</v>
      </c>
      <c r="H14" s="75">
        <f t="shared" si="2"/>
        <v>451.2</v>
      </c>
      <c r="I14" s="10"/>
      <c r="J14" s="10"/>
      <c r="K14" s="10"/>
      <c r="L14" s="10"/>
      <c r="M14" s="10"/>
    </row>
    <row r="15" spans="1:13" s="5" customFormat="1" ht="30" customHeight="1">
      <c r="A15" s="68">
        <v>9</v>
      </c>
      <c r="B15" s="69" t="s">
        <v>25</v>
      </c>
      <c r="C15" s="69" t="s">
        <v>5</v>
      </c>
      <c r="D15" s="69" t="s">
        <v>369</v>
      </c>
      <c r="E15" s="69" t="s">
        <v>26</v>
      </c>
      <c r="F15" s="70">
        <v>376</v>
      </c>
      <c r="G15" s="71">
        <f t="shared" si="1"/>
        <v>75.2</v>
      </c>
      <c r="H15" s="70">
        <f t="shared" si="2"/>
        <v>451.2</v>
      </c>
      <c r="I15" s="57"/>
      <c r="J15" s="57"/>
      <c r="K15" s="57"/>
      <c r="L15" s="57"/>
      <c r="M15" s="57"/>
    </row>
    <row r="16" spans="1:13" ht="30" customHeight="1">
      <c r="A16" s="106">
        <v>10</v>
      </c>
      <c r="B16" s="90" t="s">
        <v>1</v>
      </c>
      <c r="C16" s="90" t="s">
        <v>5</v>
      </c>
      <c r="D16" s="90" t="s">
        <v>701</v>
      </c>
      <c r="E16" s="90" t="s">
        <v>27</v>
      </c>
      <c r="F16" s="91">
        <v>314</v>
      </c>
      <c r="G16" s="91">
        <f t="shared" si="1"/>
        <v>62.800000000000004</v>
      </c>
      <c r="H16" s="91">
        <f t="shared" si="2"/>
        <v>376.8</v>
      </c>
      <c r="I16" s="10"/>
      <c r="J16" s="10"/>
      <c r="K16" s="10"/>
      <c r="L16" s="10"/>
      <c r="M16" s="10"/>
    </row>
    <row r="17" spans="1:13" s="5" customFormat="1" ht="30" customHeight="1">
      <c r="A17" s="108">
        <v>11</v>
      </c>
      <c r="B17" s="92" t="s">
        <v>1</v>
      </c>
      <c r="C17" s="92" t="s">
        <v>5</v>
      </c>
      <c r="D17" s="92" t="s">
        <v>370</v>
      </c>
      <c r="E17" s="92" t="s">
        <v>28</v>
      </c>
      <c r="F17" s="93">
        <v>565</v>
      </c>
      <c r="G17" s="71">
        <f t="shared" si="1"/>
        <v>113</v>
      </c>
      <c r="H17" s="93">
        <f t="shared" si="2"/>
        <v>678</v>
      </c>
      <c r="I17" s="57"/>
      <c r="J17" s="57"/>
      <c r="K17" s="57"/>
      <c r="L17" s="57"/>
      <c r="M17" s="57"/>
    </row>
    <row r="18" spans="1:13">
      <c r="A18" s="94">
        <v>12</v>
      </c>
      <c r="B18" s="95" t="s">
        <v>29</v>
      </c>
      <c r="C18" s="95" t="s">
        <v>2</v>
      </c>
      <c r="D18" s="73" t="s">
        <v>371</v>
      </c>
      <c r="E18" s="73" t="s">
        <v>30</v>
      </c>
      <c r="F18" s="96">
        <v>376</v>
      </c>
      <c r="G18" s="97">
        <f t="shared" ref="G18" si="3">0.2*F18</f>
        <v>75.2</v>
      </c>
      <c r="H18" s="96">
        <f>SUM(F18:G22)</f>
        <v>451.2</v>
      </c>
      <c r="I18" s="10"/>
      <c r="J18" s="10"/>
      <c r="K18" s="10"/>
      <c r="L18" s="10"/>
      <c r="M18" s="10"/>
    </row>
    <row r="19" spans="1:13">
      <c r="A19" s="98"/>
      <c r="B19" s="99"/>
      <c r="C19" s="99"/>
      <c r="D19" s="73" t="s">
        <v>372</v>
      </c>
      <c r="E19" s="73" t="s">
        <v>31</v>
      </c>
      <c r="F19" s="100"/>
      <c r="G19" s="101"/>
      <c r="H19" s="100"/>
      <c r="I19" s="10"/>
      <c r="J19" s="10"/>
      <c r="K19" s="10"/>
      <c r="L19" s="10"/>
      <c r="M19" s="10"/>
    </row>
    <row r="20" spans="1:13">
      <c r="A20" s="98"/>
      <c r="B20" s="99"/>
      <c r="C20" s="99"/>
      <c r="D20" s="73" t="s">
        <v>373</v>
      </c>
      <c r="E20" s="73" t="s">
        <v>32</v>
      </c>
      <c r="F20" s="100"/>
      <c r="G20" s="101"/>
      <c r="H20" s="100"/>
      <c r="I20" s="10"/>
      <c r="J20" s="10"/>
      <c r="K20" s="10"/>
      <c r="L20" s="10"/>
      <c r="M20" s="10"/>
    </row>
    <row r="21" spans="1:13">
      <c r="A21" s="98"/>
      <c r="B21" s="99"/>
      <c r="C21" s="102"/>
      <c r="D21" s="73" t="s">
        <v>374</v>
      </c>
      <c r="E21" s="73" t="s">
        <v>33</v>
      </c>
      <c r="F21" s="100"/>
      <c r="G21" s="101"/>
      <c r="H21" s="100"/>
      <c r="I21" s="10"/>
      <c r="J21" s="10"/>
      <c r="K21" s="10"/>
      <c r="L21" s="10"/>
      <c r="M21" s="10"/>
    </row>
    <row r="22" spans="1:13">
      <c r="A22" s="103"/>
      <c r="B22" s="102"/>
      <c r="C22" s="74" t="s">
        <v>34</v>
      </c>
      <c r="D22" s="74" t="s">
        <v>375</v>
      </c>
      <c r="E22" s="73" t="s">
        <v>35</v>
      </c>
      <c r="F22" s="104"/>
      <c r="G22" s="105"/>
      <c r="H22" s="104"/>
      <c r="I22" s="10"/>
      <c r="J22" s="10"/>
      <c r="K22" s="10"/>
      <c r="L22" s="10"/>
      <c r="M22" s="10"/>
    </row>
    <row r="23" spans="1:13" s="5" customFormat="1">
      <c r="A23" s="77" t="s">
        <v>36</v>
      </c>
      <c r="B23" s="78" t="s">
        <v>29</v>
      </c>
      <c r="C23" s="78" t="s">
        <v>38</v>
      </c>
      <c r="D23" s="69" t="s">
        <v>376</v>
      </c>
      <c r="E23" s="69" t="s">
        <v>37</v>
      </c>
      <c r="F23" s="79">
        <v>376</v>
      </c>
      <c r="G23" s="79">
        <f>(F23)*0.2</f>
        <v>75.2</v>
      </c>
      <c r="H23" s="79">
        <f>SUM(F23:G28)</f>
        <v>451.2</v>
      </c>
      <c r="I23" s="57"/>
      <c r="J23" s="57"/>
      <c r="K23" s="57"/>
      <c r="L23" s="57"/>
      <c r="M23" s="57"/>
    </row>
    <row r="24" spans="1:13" s="5" customFormat="1">
      <c r="A24" s="81"/>
      <c r="B24" s="82"/>
      <c r="C24" s="82"/>
      <c r="D24" s="69" t="s">
        <v>377</v>
      </c>
      <c r="E24" s="69" t="s">
        <v>39</v>
      </c>
      <c r="F24" s="83"/>
      <c r="G24" s="83"/>
      <c r="H24" s="83"/>
      <c r="I24" s="57"/>
      <c r="J24" s="57"/>
      <c r="K24" s="57"/>
      <c r="L24" s="57"/>
      <c r="M24" s="57"/>
    </row>
    <row r="25" spans="1:13" s="5" customFormat="1">
      <c r="A25" s="81"/>
      <c r="B25" s="82"/>
      <c r="C25" s="82"/>
      <c r="D25" s="69" t="s">
        <v>378</v>
      </c>
      <c r="E25" s="69" t="s">
        <v>40</v>
      </c>
      <c r="F25" s="83"/>
      <c r="G25" s="83"/>
      <c r="H25" s="83"/>
      <c r="I25" s="57"/>
      <c r="J25" s="57"/>
      <c r="K25" s="57"/>
      <c r="L25" s="57"/>
      <c r="M25" s="57"/>
    </row>
    <row r="26" spans="1:13" s="5" customFormat="1">
      <c r="A26" s="81"/>
      <c r="B26" s="82"/>
      <c r="C26" s="82"/>
      <c r="D26" s="69" t="s">
        <v>379</v>
      </c>
      <c r="E26" s="69" t="s">
        <v>41</v>
      </c>
      <c r="F26" s="83"/>
      <c r="G26" s="83"/>
      <c r="H26" s="83"/>
      <c r="I26" s="57"/>
      <c r="J26" s="57"/>
      <c r="K26" s="57"/>
      <c r="L26" s="57"/>
      <c r="M26" s="57"/>
    </row>
    <row r="27" spans="1:13" s="5" customFormat="1">
      <c r="A27" s="81"/>
      <c r="B27" s="82"/>
      <c r="C27" s="82"/>
      <c r="D27" s="69" t="s">
        <v>380</v>
      </c>
      <c r="E27" s="69" t="s">
        <v>42</v>
      </c>
      <c r="F27" s="83"/>
      <c r="G27" s="83"/>
      <c r="H27" s="83"/>
      <c r="I27" s="57"/>
      <c r="J27" s="57"/>
      <c r="K27" s="57"/>
      <c r="L27" s="57"/>
      <c r="M27" s="57"/>
    </row>
    <row r="28" spans="1:13" s="5" customFormat="1">
      <c r="A28" s="81"/>
      <c r="B28" s="82"/>
      <c r="C28" s="82"/>
      <c r="D28" s="69" t="s">
        <v>381</v>
      </c>
      <c r="E28" s="69" t="s">
        <v>43</v>
      </c>
      <c r="F28" s="88"/>
      <c r="G28" s="88"/>
      <c r="H28" s="88"/>
      <c r="I28" s="57"/>
      <c r="J28" s="57"/>
      <c r="K28" s="57"/>
      <c r="L28" s="57"/>
      <c r="M28" s="57"/>
    </row>
    <row r="29" spans="1:13" ht="25.5" customHeight="1">
      <c r="A29" s="72" t="s">
        <v>44</v>
      </c>
      <c r="B29" s="73" t="s">
        <v>45</v>
      </c>
      <c r="C29" s="73" t="s">
        <v>46</v>
      </c>
      <c r="D29" s="73" t="s">
        <v>380</v>
      </c>
      <c r="E29" s="73" t="s">
        <v>42</v>
      </c>
      <c r="F29" s="75">
        <v>376</v>
      </c>
      <c r="G29" s="76">
        <f>(F29)*0.2</f>
        <v>75.2</v>
      </c>
      <c r="H29" s="75">
        <f t="shared" ref="H29:H50" si="4">SUM(F29:G29)</f>
        <v>451.2</v>
      </c>
      <c r="I29" s="10"/>
      <c r="J29" s="10"/>
      <c r="K29" s="10"/>
      <c r="L29" s="10"/>
      <c r="M29" s="10"/>
    </row>
    <row r="30" spans="1:13" s="5" customFormat="1" ht="20.25" customHeight="1">
      <c r="A30" s="68">
        <v>15</v>
      </c>
      <c r="B30" s="69" t="s">
        <v>45</v>
      </c>
      <c r="C30" s="69" t="s">
        <v>47</v>
      </c>
      <c r="D30" s="87" t="s">
        <v>382</v>
      </c>
      <c r="E30" s="87" t="s">
        <v>48</v>
      </c>
      <c r="F30" s="70">
        <v>376</v>
      </c>
      <c r="G30" s="70">
        <f>(F30)*0.2</f>
        <v>75.2</v>
      </c>
      <c r="H30" s="70">
        <f t="shared" si="4"/>
        <v>451.2</v>
      </c>
      <c r="I30" s="57"/>
      <c r="J30" s="57"/>
      <c r="K30" s="57"/>
      <c r="L30" s="57"/>
      <c r="M30" s="57"/>
    </row>
    <row r="31" spans="1:13" ht="21.75" customHeight="1">
      <c r="A31" s="72" t="s">
        <v>49</v>
      </c>
      <c r="B31" s="73" t="s">
        <v>45</v>
      </c>
      <c r="C31" s="73" t="s">
        <v>50</v>
      </c>
      <c r="D31" s="74" t="s">
        <v>383</v>
      </c>
      <c r="E31" s="74" t="s">
        <v>51</v>
      </c>
      <c r="F31" s="75">
        <v>376</v>
      </c>
      <c r="G31" s="76">
        <f>(F31)*0.2</f>
        <v>75.2</v>
      </c>
      <c r="H31" s="75">
        <f t="shared" si="4"/>
        <v>451.2</v>
      </c>
      <c r="I31" s="10"/>
      <c r="J31" s="10"/>
      <c r="K31" s="10"/>
      <c r="L31" s="10"/>
      <c r="M31" s="10"/>
    </row>
    <row r="32" spans="1:13" s="5" customFormat="1" ht="23.25" customHeight="1">
      <c r="A32" s="68" t="s">
        <v>52</v>
      </c>
      <c r="B32" s="69" t="s">
        <v>45</v>
      </c>
      <c r="C32" s="69" t="s">
        <v>53</v>
      </c>
      <c r="D32" s="69" t="s">
        <v>384</v>
      </c>
      <c r="E32" s="69" t="s">
        <v>54</v>
      </c>
      <c r="F32" s="70">
        <v>376</v>
      </c>
      <c r="G32" s="70">
        <f t="shared" ref="G32:G37" si="5">(F32)*0.2</f>
        <v>75.2</v>
      </c>
      <c r="H32" s="70">
        <f t="shared" si="4"/>
        <v>451.2</v>
      </c>
      <c r="I32" s="57"/>
      <c r="J32" s="57"/>
      <c r="K32" s="57"/>
      <c r="L32" s="57"/>
      <c r="M32" s="57"/>
    </row>
    <row r="33" spans="1:13" ht="21.75" customHeight="1">
      <c r="A33" s="72" t="s">
        <v>55</v>
      </c>
      <c r="B33" s="73" t="s">
        <v>45</v>
      </c>
      <c r="C33" s="74" t="s">
        <v>56</v>
      </c>
      <c r="D33" s="73" t="s">
        <v>360</v>
      </c>
      <c r="E33" s="74" t="s">
        <v>57</v>
      </c>
      <c r="F33" s="75">
        <v>376</v>
      </c>
      <c r="G33" s="76">
        <f t="shared" si="5"/>
        <v>75.2</v>
      </c>
      <c r="H33" s="75">
        <f t="shared" si="4"/>
        <v>451.2</v>
      </c>
      <c r="I33" s="10"/>
      <c r="J33" s="10"/>
      <c r="K33" s="10"/>
      <c r="L33" s="10"/>
      <c r="M33" s="10"/>
    </row>
    <row r="34" spans="1:13" s="5" customFormat="1" ht="21" customHeight="1">
      <c r="A34" s="68" t="s">
        <v>58</v>
      </c>
      <c r="B34" s="69" t="s">
        <v>45</v>
      </c>
      <c r="C34" s="87" t="s">
        <v>59</v>
      </c>
      <c r="D34" s="69" t="s">
        <v>385</v>
      </c>
      <c r="E34" s="87" t="s">
        <v>60</v>
      </c>
      <c r="F34" s="70">
        <v>376</v>
      </c>
      <c r="G34" s="70">
        <f t="shared" si="5"/>
        <v>75.2</v>
      </c>
      <c r="H34" s="70">
        <f t="shared" si="4"/>
        <v>451.2</v>
      </c>
      <c r="I34" s="57"/>
      <c r="J34" s="57"/>
      <c r="K34" s="57"/>
      <c r="L34" s="57"/>
      <c r="M34" s="57"/>
    </row>
    <row r="35" spans="1:13" ht="24" customHeight="1">
      <c r="A35" s="72" t="s">
        <v>61</v>
      </c>
      <c r="B35" s="73" t="s">
        <v>45</v>
      </c>
      <c r="C35" s="73" t="s">
        <v>62</v>
      </c>
      <c r="D35" s="73" t="s">
        <v>373</v>
      </c>
      <c r="E35" s="73" t="s">
        <v>32</v>
      </c>
      <c r="F35" s="75">
        <v>376</v>
      </c>
      <c r="G35" s="76">
        <f>(F35)*0.2</f>
        <v>75.2</v>
      </c>
      <c r="H35" s="75">
        <f t="shared" si="4"/>
        <v>451.2</v>
      </c>
      <c r="I35" s="10"/>
      <c r="J35" s="10"/>
      <c r="K35" s="10"/>
      <c r="L35" s="10"/>
      <c r="M35" s="10"/>
    </row>
    <row r="36" spans="1:13" s="5" customFormat="1" ht="22.5" customHeight="1">
      <c r="A36" s="68" t="s">
        <v>63</v>
      </c>
      <c r="B36" s="69" t="s">
        <v>45</v>
      </c>
      <c r="C36" s="69" t="s">
        <v>64</v>
      </c>
      <c r="D36" s="87" t="s">
        <v>386</v>
      </c>
      <c r="E36" s="87" t="s">
        <v>65</v>
      </c>
      <c r="F36" s="70">
        <v>376</v>
      </c>
      <c r="G36" s="70">
        <f t="shared" si="5"/>
        <v>75.2</v>
      </c>
      <c r="H36" s="70">
        <f t="shared" si="4"/>
        <v>451.2</v>
      </c>
      <c r="I36" s="57"/>
      <c r="J36" s="57"/>
      <c r="K36" s="57"/>
      <c r="L36" s="57"/>
      <c r="M36" s="57"/>
    </row>
    <row r="37" spans="1:13" ht="20.25" customHeight="1">
      <c r="A37" s="72" t="s">
        <v>66</v>
      </c>
      <c r="B37" s="73" t="s">
        <v>45</v>
      </c>
      <c r="C37" s="73" t="s">
        <v>47</v>
      </c>
      <c r="D37" s="74" t="s">
        <v>387</v>
      </c>
      <c r="E37" s="74" t="s">
        <v>48</v>
      </c>
      <c r="F37" s="75">
        <v>376</v>
      </c>
      <c r="G37" s="76">
        <f t="shared" si="5"/>
        <v>75.2</v>
      </c>
      <c r="H37" s="75">
        <f t="shared" si="4"/>
        <v>451.2</v>
      </c>
      <c r="I37" s="10"/>
      <c r="J37" s="10"/>
      <c r="K37" s="10"/>
      <c r="L37" s="10"/>
      <c r="M37" s="10"/>
    </row>
    <row r="38" spans="1:13" s="5" customFormat="1" ht="25.5">
      <c r="A38" s="68" t="s">
        <v>67</v>
      </c>
      <c r="B38" s="69" t="s">
        <v>45</v>
      </c>
      <c r="C38" s="69" t="s">
        <v>38</v>
      </c>
      <c r="D38" s="87" t="s">
        <v>388</v>
      </c>
      <c r="E38" s="87" t="s">
        <v>68</v>
      </c>
      <c r="F38" s="70">
        <v>376</v>
      </c>
      <c r="G38" s="70">
        <f>(F38)*0.2</f>
        <v>75.2</v>
      </c>
      <c r="H38" s="70">
        <f t="shared" si="4"/>
        <v>451.2</v>
      </c>
      <c r="I38" s="57"/>
      <c r="J38" s="57"/>
      <c r="K38" s="57"/>
      <c r="L38" s="57"/>
      <c r="M38" s="57"/>
    </row>
    <row r="39" spans="1:13" ht="30" customHeight="1">
      <c r="A39" s="72" t="s">
        <v>69</v>
      </c>
      <c r="B39" s="73" t="s">
        <v>45</v>
      </c>
      <c r="C39" s="73" t="s">
        <v>70</v>
      </c>
      <c r="D39" s="73" t="s">
        <v>389</v>
      </c>
      <c r="E39" s="73" t="s">
        <v>71</v>
      </c>
      <c r="F39" s="75">
        <v>376</v>
      </c>
      <c r="G39" s="76">
        <f>(F39)*0.2</f>
        <v>75.2</v>
      </c>
      <c r="H39" s="75">
        <f t="shared" si="4"/>
        <v>451.2</v>
      </c>
      <c r="I39" s="10"/>
      <c r="J39" s="10"/>
      <c r="K39" s="10"/>
      <c r="L39" s="10"/>
      <c r="M39" s="10"/>
    </row>
    <row r="40" spans="1:13" s="5" customFormat="1" ht="24" customHeight="1">
      <c r="A40" s="68" t="s">
        <v>72</v>
      </c>
      <c r="B40" s="69" t="s">
        <v>45</v>
      </c>
      <c r="C40" s="69" t="s">
        <v>73</v>
      </c>
      <c r="D40" s="69" t="s">
        <v>378</v>
      </c>
      <c r="E40" s="69" t="s">
        <v>40</v>
      </c>
      <c r="F40" s="70">
        <v>376</v>
      </c>
      <c r="G40" s="70">
        <f t="shared" ref="G40:G45" si="6">(F40)*0.2</f>
        <v>75.2</v>
      </c>
      <c r="H40" s="70">
        <f t="shared" si="4"/>
        <v>451.2</v>
      </c>
      <c r="I40" s="57"/>
      <c r="J40" s="57"/>
      <c r="K40" s="57"/>
      <c r="L40" s="57"/>
      <c r="M40" s="57"/>
    </row>
    <row r="41" spans="1:13" ht="30" customHeight="1">
      <c r="A41" s="72" t="s">
        <v>74</v>
      </c>
      <c r="B41" s="73" t="s">
        <v>45</v>
      </c>
      <c r="C41" s="73" t="s">
        <v>75</v>
      </c>
      <c r="D41" s="73" t="s">
        <v>373</v>
      </c>
      <c r="E41" s="73" t="s">
        <v>32</v>
      </c>
      <c r="F41" s="75">
        <v>376</v>
      </c>
      <c r="G41" s="76">
        <f t="shared" si="6"/>
        <v>75.2</v>
      </c>
      <c r="H41" s="75">
        <f t="shared" si="4"/>
        <v>451.2</v>
      </c>
      <c r="I41" s="10"/>
      <c r="J41" s="10"/>
      <c r="K41" s="10"/>
      <c r="L41" s="10"/>
      <c r="M41" s="10"/>
    </row>
    <row r="42" spans="1:13" s="5" customFormat="1" ht="19.5" customHeight="1">
      <c r="A42" s="68" t="s">
        <v>76</v>
      </c>
      <c r="B42" s="69" t="s">
        <v>45</v>
      </c>
      <c r="C42" s="69" t="s">
        <v>77</v>
      </c>
      <c r="D42" s="69" t="s">
        <v>390</v>
      </c>
      <c r="E42" s="87" t="s">
        <v>78</v>
      </c>
      <c r="F42" s="70">
        <v>376</v>
      </c>
      <c r="G42" s="70">
        <f t="shared" si="6"/>
        <v>75.2</v>
      </c>
      <c r="H42" s="70">
        <f t="shared" si="4"/>
        <v>451.2</v>
      </c>
      <c r="I42" s="57"/>
      <c r="J42" s="57"/>
      <c r="K42" s="57"/>
      <c r="L42" s="57"/>
      <c r="M42" s="57"/>
    </row>
    <row r="43" spans="1:13" ht="19.5" customHeight="1">
      <c r="A43" s="72" t="s">
        <v>79</v>
      </c>
      <c r="B43" s="73" t="s">
        <v>80</v>
      </c>
      <c r="C43" s="73" t="s">
        <v>5</v>
      </c>
      <c r="D43" s="73" t="s">
        <v>391</v>
      </c>
      <c r="E43" s="74" t="s">
        <v>620</v>
      </c>
      <c r="F43" s="75">
        <v>314</v>
      </c>
      <c r="G43" s="76">
        <f>(F43)*0.2</f>
        <v>62.800000000000004</v>
      </c>
      <c r="H43" s="75">
        <f t="shared" si="4"/>
        <v>376.8</v>
      </c>
      <c r="I43" s="10"/>
      <c r="J43" s="10"/>
      <c r="K43" s="10"/>
      <c r="L43" s="10"/>
      <c r="M43" s="10"/>
    </row>
    <row r="44" spans="1:13" s="5" customFormat="1" ht="24" customHeight="1">
      <c r="A44" s="68" t="s">
        <v>81</v>
      </c>
      <c r="B44" s="69" t="s">
        <v>82</v>
      </c>
      <c r="C44" s="69" t="s">
        <v>5</v>
      </c>
      <c r="D44" s="69" t="s">
        <v>392</v>
      </c>
      <c r="E44" s="69" t="s">
        <v>83</v>
      </c>
      <c r="F44" s="70">
        <v>314</v>
      </c>
      <c r="G44" s="70">
        <f t="shared" si="6"/>
        <v>62.800000000000004</v>
      </c>
      <c r="H44" s="70">
        <f t="shared" si="4"/>
        <v>376.8</v>
      </c>
      <c r="I44" s="57"/>
      <c r="J44" s="57"/>
      <c r="K44" s="57"/>
      <c r="L44" s="57"/>
      <c r="M44" s="57"/>
    </row>
    <row r="45" spans="1:13" ht="17.25" customHeight="1">
      <c r="A45" s="106" t="s">
        <v>84</v>
      </c>
      <c r="B45" s="90" t="s">
        <v>85</v>
      </c>
      <c r="C45" s="90"/>
      <c r="D45" s="107" t="s">
        <v>393</v>
      </c>
      <c r="E45" s="90" t="s">
        <v>86</v>
      </c>
      <c r="F45" s="91">
        <v>314</v>
      </c>
      <c r="G45" s="91">
        <f t="shared" si="6"/>
        <v>62.800000000000004</v>
      </c>
      <c r="H45" s="93">
        <f t="shared" si="4"/>
        <v>376.8</v>
      </c>
      <c r="I45" s="10"/>
      <c r="J45" s="10"/>
      <c r="K45" s="10"/>
      <c r="L45" s="10"/>
      <c r="M45" s="10"/>
    </row>
    <row r="46" spans="1:13" s="5" customFormat="1" ht="20.25" customHeight="1">
      <c r="A46" s="68" t="s">
        <v>87</v>
      </c>
      <c r="B46" s="69" t="s">
        <v>88</v>
      </c>
      <c r="C46" s="69" t="s">
        <v>5</v>
      </c>
      <c r="D46" s="87" t="s">
        <v>394</v>
      </c>
      <c r="E46" s="69" t="s">
        <v>89</v>
      </c>
      <c r="F46" s="70">
        <v>314</v>
      </c>
      <c r="G46" s="70">
        <f>(F46)*0.2</f>
        <v>62.800000000000004</v>
      </c>
      <c r="H46" s="70">
        <f t="shared" si="4"/>
        <v>376.8</v>
      </c>
      <c r="I46" s="57"/>
      <c r="J46" s="57"/>
      <c r="K46" s="57"/>
      <c r="L46" s="57"/>
      <c r="M46" s="57"/>
    </row>
    <row r="47" spans="1:13" ht="21" customHeight="1">
      <c r="A47" s="72" t="s">
        <v>90</v>
      </c>
      <c r="B47" s="73" t="s">
        <v>91</v>
      </c>
      <c r="C47" s="73" t="s">
        <v>5</v>
      </c>
      <c r="D47" s="74" t="s">
        <v>395</v>
      </c>
      <c r="E47" s="74" t="s">
        <v>92</v>
      </c>
      <c r="F47" s="75">
        <v>314</v>
      </c>
      <c r="G47" s="76">
        <f t="shared" ref="G47:G49" si="7">(F47)*0.2</f>
        <v>62.800000000000004</v>
      </c>
      <c r="H47" s="75">
        <f t="shared" si="4"/>
        <v>376.8</v>
      </c>
      <c r="I47" s="10"/>
      <c r="J47" s="10"/>
      <c r="K47" s="10"/>
      <c r="L47" s="10"/>
      <c r="M47" s="10"/>
    </row>
    <row r="48" spans="1:13" s="5" customFormat="1" ht="20.25" customHeight="1">
      <c r="A48" s="108" t="s">
        <v>93</v>
      </c>
      <c r="B48" s="92" t="s">
        <v>91</v>
      </c>
      <c r="C48" s="92" t="s">
        <v>5</v>
      </c>
      <c r="D48" s="92" t="s">
        <v>701</v>
      </c>
      <c r="E48" s="92" t="s">
        <v>94</v>
      </c>
      <c r="F48" s="93">
        <v>314</v>
      </c>
      <c r="G48" s="70">
        <f t="shared" si="7"/>
        <v>62.800000000000004</v>
      </c>
      <c r="H48" s="93">
        <f t="shared" si="4"/>
        <v>376.8</v>
      </c>
      <c r="I48" s="57"/>
      <c r="J48" s="57"/>
      <c r="K48" s="57"/>
      <c r="L48" s="57"/>
      <c r="M48" s="57"/>
    </row>
    <row r="49" spans="1:13" ht="27.75" customHeight="1">
      <c r="A49" s="72" t="s">
        <v>95</v>
      </c>
      <c r="B49" s="73" t="s">
        <v>96</v>
      </c>
      <c r="C49" s="73" t="s">
        <v>5</v>
      </c>
      <c r="D49" s="73" t="s">
        <v>396</v>
      </c>
      <c r="E49" s="73" t="s">
        <v>491</v>
      </c>
      <c r="F49" s="75">
        <v>439</v>
      </c>
      <c r="G49" s="76">
        <f t="shared" si="7"/>
        <v>87.800000000000011</v>
      </c>
      <c r="H49" s="75">
        <f t="shared" si="4"/>
        <v>526.79999999999995</v>
      </c>
      <c r="I49" s="10"/>
      <c r="J49" s="10"/>
      <c r="K49" s="10"/>
      <c r="L49" s="10"/>
      <c r="M49" s="10"/>
    </row>
    <row r="50" spans="1:13" s="5" customFormat="1" ht="30" customHeight="1">
      <c r="A50" s="68" t="s">
        <v>97</v>
      </c>
      <c r="B50" s="69" t="s">
        <v>98</v>
      </c>
      <c r="C50" s="69"/>
      <c r="D50" s="69" t="s">
        <v>397</v>
      </c>
      <c r="E50" s="69" t="s">
        <v>99</v>
      </c>
      <c r="F50" s="70">
        <v>314</v>
      </c>
      <c r="G50" s="70">
        <f>(F50)*0.2</f>
        <v>62.800000000000004</v>
      </c>
      <c r="H50" s="70">
        <f t="shared" si="4"/>
        <v>376.8</v>
      </c>
      <c r="I50" s="57"/>
      <c r="J50" s="57"/>
      <c r="K50" s="57"/>
      <c r="L50" s="57"/>
      <c r="M50" s="57"/>
    </row>
    <row r="51" spans="1:13">
      <c r="A51" s="94" t="s">
        <v>109</v>
      </c>
      <c r="B51" s="95" t="s">
        <v>110</v>
      </c>
      <c r="C51" s="73" t="s">
        <v>100</v>
      </c>
      <c r="D51" s="73" t="s">
        <v>396</v>
      </c>
      <c r="E51" s="74" t="s">
        <v>101</v>
      </c>
      <c r="F51" s="96">
        <v>376</v>
      </c>
      <c r="G51" s="97">
        <f>(F51)*0.2</f>
        <v>75.2</v>
      </c>
      <c r="H51" s="96">
        <f>SUM(F51:F53)</f>
        <v>376</v>
      </c>
      <c r="I51" s="10"/>
      <c r="J51" s="10"/>
      <c r="K51" s="10"/>
      <c r="L51" s="10"/>
      <c r="M51" s="10"/>
    </row>
    <row r="52" spans="1:13">
      <c r="A52" s="98"/>
      <c r="B52" s="99"/>
      <c r="C52" s="109" t="s">
        <v>494</v>
      </c>
      <c r="D52" s="74" t="s">
        <v>399</v>
      </c>
      <c r="E52" s="73" t="s">
        <v>176</v>
      </c>
      <c r="F52" s="100"/>
      <c r="G52" s="101"/>
      <c r="H52" s="100"/>
      <c r="I52" s="10"/>
      <c r="J52" s="10"/>
      <c r="K52" s="10"/>
      <c r="L52" s="10"/>
      <c r="M52" s="10"/>
    </row>
    <row r="53" spans="1:13">
      <c r="A53" s="98"/>
      <c r="B53" s="99"/>
      <c r="C53" s="110" t="s">
        <v>494</v>
      </c>
      <c r="D53" s="74" t="s">
        <v>508</v>
      </c>
      <c r="E53" s="73" t="s">
        <v>509</v>
      </c>
      <c r="F53" s="104"/>
      <c r="G53" s="105"/>
      <c r="H53" s="104"/>
      <c r="I53" s="10"/>
      <c r="J53" s="10"/>
      <c r="K53" s="10"/>
      <c r="L53" s="10"/>
      <c r="M53" s="10"/>
    </row>
    <row r="54" spans="1:13" ht="30" customHeight="1">
      <c r="A54" s="98"/>
      <c r="B54" s="99"/>
      <c r="C54" s="95" t="s">
        <v>102</v>
      </c>
      <c r="D54" s="90" t="s">
        <v>399</v>
      </c>
      <c r="E54" s="90" t="s">
        <v>493</v>
      </c>
      <c r="F54" s="91">
        <v>376</v>
      </c>
      <c r="G54" s="91">
        <f>(F54)*0.2</f>
        <v>75.2</v>
      </c>
      <c r="H54" s="91">
        <f>SUM(F54:G54)</f>
        <v>451.2</v>
      </c>
      <c r="I54" s="10"/>
      <c r="J54" s="10"/>
      <c r="K54" s="10"/>
      <c r="L54" s="10"/>
      <c r="M54" s="10"/>
    </row>
    <row r="55" spans="1:13">
      <c r="A55" s="98"/>
      <c r="B55" s="99"/>
      <c r="C55" s="99"/>
      <c r="D55" s="73" t="s">
        <v>400</v>
      </c>
      <c r="E55" s="73" t="s">
        <v>103</v>
      </c>
      <c r="F55" s="96">
        <v>376</v>
      </c>
      <c r="G55" s="97">
        <f t="shared" ref="G55:G61" si="8">(F55)*0.2</f>
        <v>75.2</v>
      </c>
      <c r="H55" s="97">
        <f>SUM(F55:G55)</f>
        <v>451.2</v>
      </c>
      <c r="I55" s="10"/>
      <c r="J55" s="10"/>
      <c r="K55" s="10"/>
      <c r="L55" s="10"/>
      <c r="M55" s="10"/>
    </row>
    <row r="56" spans="1:13">
      <c r="A56" s="98"/>
      <c r="B56" s="99"/>
      <c r="C56" s="99"/>
      <c r="D56" s="73" t="s">
        <v>401</v>
      </c>
      <c r="E56" s="73" t="s">
        <v>104</v>
      </c>
      <c r="F56" s="100"/>
      <c r="G56" s="101"/>
      <c r="H56" s="101"/>
      <c r="I56" s="10"/>
      <c r="J56" s="10"/>
      <c r="K56" s="10"/>
      <c r="L56" s="10"/>
      <c r="M56" s="10"/>
    </row>
    <row r="57" spans="1:13">
      <c r="A57" s="98"/>
      <c r="B57" s="99"/>
      <c r="C57" s="99"/>
      <c r="D57" s="73" t="s">
        <v>402</v>
      </c>
      <c r="E57" s="73" t="s">
        <v>105</v>
      </c>
      <c r="F57" s="100"/>
      <c r="G57" s="101"/>
      <c r="H57" s="101"/>
      <c r="I57" s="10"/>
      <c r="J57" s="10"/>
      <c r="K57" s="10"/>
      <c r="L57" s="10"/>
      <c r="M57" s="10"/>
    </row>
    <row r="58" spans="1:13">
      <c r="A58" s="98"/>
      <c r="B58" s="99"/>
      <c r="C58" s="99"/>
      <c r="D58" s="73" t="s">
        <v>403</v>
      </c>
      <c r="E58" s="73" t="s">
        <v>106</v>
      </c>
      <c r="F58" s="100"/>
      <c r="G58" s="101"/>
      <c r="H58" s="101"/>
      <c r="I58" s="10"/>
      <c r="J58" s="10"/>
      <c r="K58" s="10"/>
      <c r="L58" s="10"/>
      <c r="M58" s="10"/>
    </row>
    <row r="59" spans="1:13" ht="15" customHeight="1">
      <c r="A59" s="98"/>
      <c r="B59" s="99"/>
      <c r="C59" s="99"/>
      <c r="D59" s="111" t="s">
        <v>405</v>
      </c>
      <c r="E59" s="111" t="s">
        <v>108</v>
      </c>
      <c r="F59" s="100"/>
      <c r="G59" s="101"/>
      <c r="H59" s="101"/>
      <c r="I59" s="10"/>
      <c r="J59" s="10"/>
      <c r="K59" s="10"/>
      <c r="L59" s="10"/>
      <c r="M59" s="10"/>
    </row>
    <row r="60" spans="1:13" ht="15" customHeight="1">
      <c r="A60" s="98"/>
      <c r="B60" s="99"/>
      <c r="C60" s="102"/>
      <c r="D60" s="111"/>
      <c r="E60" s="111"/>
      <c r="F60" s="104"/>
      <c r="G60" s="105"/>
      <c r="H60" s="105"/>
      <c r="I60" s="10"/>
      <c r="J60" s="10"/>
      <c r="K60" s="10"/>
      <c r="L60" s="10"/>
      <c r="M60" s="10"/>
    </row>
    <row r="61" spans="1:13">
      <c r="A61" s="98"/>
      <c r="B61" s="99"/>
      <c r="C61" s="95" t="s">
        <v>111</v>
      </c>
      <c r="D61" s="73" t="s">
        <v>406</v>
      </c>
      <c r="E61" s="73" t="s">
        <v>108</v>
      </c>
      <c r="F61" s="96">
        <v>376</v>
      </c>
      <c r="G61" s="97">
        <f t="shared" si="8"/>
        <v>75.2</v>
      </c>
      <c r="H61" s="97">
        <f>SUM(F61:G61)</f>
        <v>451.2</v>
      </c>
      <c r="I61" s="10"/>
      <c r="J61" s="10"/>
      <c r="K61" s="10"/>
      <c r="L61" s="10"/>
      <c r="M61" s="10"/>
    </row>
    <row r="62" spans="1:13">
      <c r="A62" s="98"/>
      <c r="B62" s="99"/>
      <c r="C62" s="99"/>
      <c r="D62" s="73" t="s">
        <v>407</v>
      </c>
      <c r="E62" s="73" t="s">
        <v>112</v>
      </c>
      <c r="F62" s="100"/>
      <c r="G62" s="101"/>
      <c r="H62" s="101"/>
      <c r="I62" s="10"/>
      <c r="J62" s="10"/>
      <c r="K62" s="10"/>
      <c r="L62" s="10"/>
      <c r="M62" s="10"/>
    </row>
    <row r="63" spans="1:13">
      <c r="A63" s="98"/>
      <c r="B63" s="99"/>
      <c r="C63" s="99"/>
      <c r="D63" s="73" t="s">
        <v>408</v>
      </c>
      <c r="E63" s="73" t="s">
        <v>112</v>
      </c>
      <c r="F63" s="100"/>
      <c r="G63" s="101"/>
      <c r="H63" s="101"/>
      <c r="I63" s="10"/>
      <c r="J63" s="10"/>
      <c r="K63" s="10"/>
      <c r="L63" s="10"/>
      <c r="M63" s="10"/>
    </row>
    <row r="64" spans="1:13">
      <c r="A64" s="98"/>
      <c r="B64" s="99"/>
      <c r="C64" s="99"/>
      <c r="D64" s="73" t="s">
        <v>409</v>
      </c>
      <c r="E64" s="73" t="s">
        <v>113</v>
      </c>
      <c r="F64" s="100"/>
      <c r="G64" s="101"/>
      <c r="H64" s="101"/>
      <c r="I64" s="10"/>
      <c r="J64" s="10"/>
      <c r="K64" s="10"/>
      <c r="L64" s="10"/>
      <c r="M64" s="10"/>
    </row>
    <row r="65" spans="1:13">
      <c r="A65" s="98"/>
      <c r="B65" s="99"/>
      <c r="C65" s="99"/>
      <c r="D65" s="73" t="s">
        <v>410</v>
      </c>
      <c r="E65" s="73" t="s">
        <v>619</v>
      </c>
      <c r="F65" s="100"/>
      <c r="G65" s="101"/>
      <c r="H65" s="101"/>
      <c r="I65" s="10"/>
      <c r="J65" s="10"/>
      <c r="K65" s="10"/>
      <c r="L65" s="10"/>
      <c r="M65" s="10"/>
    </row>
    <row r="66" spans="1:13">
      <c r="A66" s="98"/>
      <c r="B66" s="99"/>
      <c r="C66" s="99"/>
      <c r="D66" s="73" t="s">
        <v>411</v>
      </c>
      <c r="E66" s="73" t="s">
        <v>619</v>
      </c>
      <c r="F66" s="100"/>
      <c r="G66" s="101"/>
      <c r="H66" s="101"/>
      <c r="I66" s="10"/>
      <c r="J66" s="10"/>
      <c r="K66" s="10"/>
      <c r="L66" s="10"/>
      <c r="M66" s="10"/>
    </row>
    <row r="67" spans="1:13">
      <c r="A67" s="98"/>
      <c r="B67" s="99"/>
      <c r="C67" s="99"/>
      <c r="D67" s="73" t="s">
        <v>412</v>
      </c>
      <c r="E67" s="73" t="s">
        <v>619</v>
      </c>
      <c r="F67" s="100"/>
      <c r="G67" s="101"/>
      <c r="H67" s="101"/>
      <c r="I67" s="10"/>
      <c r="J67" s="10"/>
      <c r="K67" s="10"/>
      <c r="L67" s="10"/>
      <c r="M67" s="10"/>
    </row>
    <row r="68" spans="1:13">
      <c r="A68" s="98"/>
      <c r="B68" s="99"/>
      <c r="C68" s="99"/>
      <c r="D68" s="73" t="s">
        <v>621</v>
      </c>
      <c r="E68" s="73" t="s">
        <v>622</v>
      </c>
      <c r="F68" s="100"/>
      <c r="G68" s="101"/>
      <c r="H68" s="101"/>
      <c r="I68" s="10"/>
      <c r="J68" s="10"/>
      <c r="K68" s="10"/>
      <c r="L68" s="10"/>
      <c r="M68" s="10"/>
    </row>
    <row r="69" spans="1:13">
      <c r="A69" s="98"/>
      <c r="B69" s="99"/>
      <c r="C69" s="102"/>
      <c r="D69" s="73" t="s">
        <v>413</v>
      </c>
      <c r="E69" s="73" t="s">
        <v>619</v>
      </c>
      <c r="F69" s="104"/>
      <c r="G69" s="105"/>
      <c r="H69" s="105"/>
      <c r="I69" s="10"/>
      <c r="J69" s="10"/>
      <c r="K69" s="10"/>
      <c r="L69" s="10"/>
      <c r="M69" s="10"/>
    </row>
    <row r="70" spans="1:13">
      <c r="A70" s="98"/>
      <c r="B70" s="99"/>
      <c r="C70" s="90" t="s">
        <v>102</v>
      </c>
      <c r="D70" s="90" t="s">
        <v>391</v>
      </c>
      <c r="E70" s="90" t="s">
        <v>108</v>
      </c>
      <c r="F70" s="91">
        <v>376</v>
      </c>
      <c r="G70" s="91">
        <f>(F70)*0.2</f>
        <v>75.2</v>
      </c>
      <c r="H70" s="91">
        <f t="shared" ref="H70:H90" si="9">SUM(F70:G70)</f>
        <v>451.2</v>
      </c>
      <c r="I70" s="10"/>
      <c r="J70" s="10"/>
      <c r="K70" s="10"/>
      <c r="L70" s="10"/>
      <c r="M70" s="10"/>
    </row>
    <row r="71" spans="1:13">
      <c r="A71" s="98"/>
      <c r="B71" s="99"/>
      <c r="C71" s="90" t="s">
        <v>102</v>
      </c>
      <c r="D71" s="90" t="s">
        <v>404</v>
      </c>
      <c r="E71" s="90" t="s">
        <v>107</v>
      </c>
      <c r="F71" s="91">
        <v>376</v>
      </c>
      <c r="G71" s="91">
        <f t="shared" ref="G71:G72" si="10">(F71)*0.2</f>
        <v>75.2</v>
      </c>
      <c r="H71" s="91">
        <f t="shared" si="9"/>
        <v>451.2</v>
      </c>
      <c r="I71" s="10"/>
      <c r="J71" s="10"/>
      <c r="K71" s="10"/>
      <c r="L71" s="10"/>
      <c r="M71" s="10"/>
    </row>
    <row r="72" spans="1:13">
      <c r="A72" s="98"/>
      <c r="B72" s="99"/>
      <c r="C72" s="90" t="s">
        <v>102</v>
      </c>
      <c r="D72" s="90" t="s">
        <v>589</v>
      </c>
      <c r="E72" s="90" t="s">
        <v>107</v>
      </c>
      <c r="F72" s="91">
        <v>376</v>
      </c>
      <c r="G72" s="91">
        <f t="shared" si="10"/>
        <v>75.2</v>
      </c>
      <c r="H72" s="91">
        <f t="shared" si="9"/>
        <v>451.2</v>
      </c>
      <c r="I72" s="10"/>
      <c r="J72" s="10"/>
      <c r="K72" s="10"/>
      <c r="L72" s="10"/>
      <c r="M72" s="10"/>
    </row>
    <row r="73" spans="1:13">
      <c r="A73" s="103"/>
      <c r="B73" s="102"/>
      <c r="C73" s="90" t="s">
        <v>102</v>
      </c>
      <c r="D73" s="107" t="s">
        <v>644</v>
      </c>
      <c r="E73" s="90" t="s">
        <v>619</v>
      </c>
      <c r="F73" s="91">
        <v>376</v>
      </c>
      <c r="G73" s="91">
        <f>(F73)*0.2</f>
        <v>75.2</v>
      </c>
      <c r="H73" s="91">
        <f t="shared" si="9"/>
        <v>451.2</v>
      </c>
      <c r="I73" s="10"/>
      <c r="J73" s="10"/>
      <c r="K73" s="10"/>
      <c r="L73" s="10"/>
      <c r="M73" s="10"/>
    </row>
    <row r="74" spans="1:13" s="5" customFormat="1">
      <c r="A74" s="68" t="s">
        <v>114</v>
      </c>
      <c r="B74" s="69" t="s">
        <v>115</v>
      </c>
      <c r="C74" s="87" t="s">
        <v>115</v>
      </c>
      <c r="D74" s="87" t="s">
        <v>398</v>
      </c>
      <c r="E74" s="69" t="s">
        <v>492</v>
      </c>
      <c r="F74" s="70">
        <v>376</v>
      </c>
      <c r="G74" s="70">
        <f>(F74)*0.2</f>
        <v>75.2</v>
      </c>
      <c r="H74" s="70">
        <f t="shared" si="9"/>
        <v>451.2</v>
      </c>
      <c r="I74" s="57"/>
      <c r="J74" s="57"/>
      <c r="K74" s="57"/>
      <c r="L74" s="57"/>
      <c r="M74" s="57"/>
    </row>
    <row r="75" spans="1:13" ht="30" customHeight="1">
      <c r="A75" s="72" t="s">
        <v>116</v>
      </c>
      <c r="B75" s="73" t="s">
        <v>117</v>
      </c>
      <c r="C75" s="73" t="s">
        <v>117</v>
      </c>
      <c r="D75" s="73" t="s">
        <v>396</v>
      </c>
      <c r="E75" s="74" t="s">
        <v>495</v>
      </c>
      <c r="F75" s="75">
        <v>314</v>
      </c>
      <c r="G75" s="76">
        <f>(F75)*0.2</f>
        <v>62.800000000000004</v>
      </c>
      <c r="H75" s="75">
        <f t="shared" si="9"/>
        <v>376.8</v>
      </c>
      <c r="I75" s="10"/>
      <c r="J75" s="10"/>
      <c r="K75" s="10"/>
      <c r="L75" s="10"/>
      <c r="M75" s="10"/>
    </row>
    <row r="76" spans="1:13" s="5" customFormat="1" ht="30" customHeight="1">
      <c r="A76" s="108" t="s">
        <v>118</v>
      </c>
      <c r="B76" s="92" t="s">
        <v>119</v>
      </c>
      <c r="C76" s="92" t="s">
        <v>120</v>
      </c>
      <c r="D76" s="92" t="s">
        <v>370</v>
      </c>
      <c r="E76" s="92" t="s">
        <v>121</v>
      </c>
      <c r="F76" s="112">
        <v>314</v>
      </c>
      <c r="G76" s="70">
        <f>(F76)*0.2</f>
        <v>62.800000000000004</v>
      </c>
      <c r="H76" s="112">
        <f t="shared" si="9"/>
        <v>376.8</v>
      </c>
      <c r="I76" s="57"/>
      <c r="J76" s="57"/>
      <c r="K76" s="57"/>
      <c r="L76" s="57"/>
      <c r="M76" s="57"/>
    </row>
    <row r="77" spans="1:13" ht="25.5">
      <c r="A77" s="106" t="s">
        <v>122</v>
      </c>
      <c r="B77" s="107" t="s">
        <v>123</v>
      </c>
      <c r="C77" s="90"/>
      <c r="D77" s="90" t="s">
        <v>391</v>
      </c>
      <c r="E77" s="107" t="s">
        <v>124</v>
      </c>
      <c r="F77" s="113">
        <v>315</v>
      </c>
      <c r="G77" s="113">
        <f>(F77)*0.2</f>
        <v>63</v>
      </c>
      <c r="H77" s="113">
        <f t="shared" si="9"/>
        <v>378</v>
      </c>
      <c r="I77" s="10"/>
      <c r="J77" s="10"/>
      <c r="K77" s="10"/>
      <c r="L77" s="10"/>
      <c r="M77" s="10"/>
    </row>
    <row r="78" spans="1:13" s="5" customFormat="1" ht="18" customHeight="1">
      <c r="A78" s="68" t="s">
        <v>125</v>
      </c>
      <c r="B78" s="69" t="s">
        <v>126</v>
      </c>
      <c r="C78" s="87" t="s">
        <v>5</v>
      </c>
      <c r="D78" s="87" t="s">
        <v>414</v>
      </c>
      <c r="E78" s="69" t="s">
        <v>127</v>
      </c>
      <c r="F78" s="70">
        <v>565</v>
      </c>
      <c r="G78" s="70">
        <f t="shared" ref="G78:G90" si="11">(F78)*0.2</f>
        <v>113</v>
      </c>
      <c r="H78" s="70">
        <f t="shared" si="9"/>
        <v>678</v>
      </c>
      <c r="I78" s="57"/>
      <c r="J78" s="57"/>
      <c r="K78" s="57"/>
      <c r="L78" s="57"/>
      <c r="M78" s="57"/>
    </row>
    <row r="79" spans="1:13" ht="18.75" customHeight="1">
      <c r="A79" s="72" t="s">
        <v>128</v>
      </c>
      <c r="B79" s="73" t="s">
        <v>129</v>
      </c>
      <c r="C79" s="73" t="s">
        <v>5</v>
      </c>
      <c r="D79" s="73" t="s">
        <v>415</v>
      </c>
      <c r="E79" s="74" t="s">
        <v>24</v>
      </c>
      <c r="F79" s="75">
        <v>376</v>
      </c>
      <c r="G79" s="75">
        <f t="shared" si="11"/>
        <v>75.2</v>
      </c>
      <c r="H79" s="75">
        <f t="shared" si="9"/>
        <v>451.2</v>
      </c>
      <c r="I79" s="10"/>
      <c r="J79" s="10"/>
      <c r="K79" s="10"/>
      <c r="L79" s="10"/>
      <c r="M79" s="10"/>
    </row>
    <row r="80" spans="1:13" s="5" customFormat="1" ht="24" customHeight="1">
      <c r="A80" s="68" t="s">
        <v>130</v>
      </c>
      <c r="B80" s="69" t="s">
        <v>131</v>
      </c>
      <c r="C80" s="69" t="s">
        <v>5</v>
      </c>
      <c r="D80" s="69" t="s">
        <v>416</v>
      </c>
      <c r="E80" s="69" t="s">
        <v>132</v>
      </c>
      <c r="F80" s="70">
        <v>314</v>
      </c>
      <c r="G80" s="70">
        <f t="shared" si="11"/>
        <v>62.800000000000004</v>
      </c>
      <c r="H80" s="70">
        <f t="shared" si="9"/>
        <v>376.8</v>
      </c>
      <c r="I80" s="57"/>
      <c r="J80" s="57"/>
      <c r="K80" s="57"/>
      <c r="L80" s="57"/>
      <c r="M80" s="57"/>
    </row>
    <row r="81" spans="1:13" ht="21" customHeight="1">
      <c r="A81" s="72" t="s">
        <v>133</v>
      </c>
      <c r="B81" s="73" t="s">
        <v>134</v>
      </c>
      <c r="C81" s="74" t="s">
        <v>135</v>
      </c>
      <c r="D81" s="73" t="s">
        <v>417</v>
      </c>
      <c r="E81" s="74" t="s">
        <v>136</v>
      </c>
      <c r="F81" s="75">
        <v>565</v>
      </c>
      <c r="G81" s="75">
        <f t="shared" si="11"/>
        <v>113</v>
      </c>
      <c r="H81" s="75">
        <f t="shared" si="9"/>
        <v>678</v>
      </c>
      <c r="I81" s="10"/>
      <c r="J81" s="10"/>
      <c r="K81" s="10"/>
      <c r="L81" s="10"/>
      <c r="M81" s="10"/>
    </row>
    <row r="82" spans="1:13" s="5" customFormat="1" ht="21.75" customHeight="1">
      <c r="A82" s="68" t="s">
        <v>137</v>
      </c>
      <c r="B82" s="69" t="s">
        <v>138</v>
      </c>
      <c r="C82" s="69" t="s">
        <v>5</v>
      </c>
      <c r="D82" s="69" t="s">
        <v>418</v>
      </c>
      <c r="E82" s="69" t="s">
        <v>139</v>
      </c>
      <c r="F82" s="70">
        <v>565</v>
      </c>
      <c r="G82" s="70">
        <f t="shared" si="11"/>
        <v>113</v>
      </c>
      <c r="H82" s="70">
        <f t="shared" si="9"/>
        <v>678</v>
      </c>
      <c r="I82" s="57"/>
      <c r="J82" s="57"/>
      <c r="K82" s="57"/>
      <c r="L82" s="57"/>
      <c r="M82" s="57"/>
    </row>
    <row r="83" spans="1:13" ht="30" customHeight="1">
      <c r="A83" s="72" t="s">
        <v>140</v>
      </c>
      <c r="B83" s="73" t="s">
        <v>141</v>
      </c>
      <c r="C83" s="73" t="s">
        <v>5</v>
      </c>
      <c r="D83" s="73" t="s">
        <v>419</v>
      </c>
      <c r="E83" s="73" t="s">
        <v>142</v>
      </c>
      <c r="F83" s="75">
        <v>376</v>
      </c>
      <c r="G83" s="75">
        <f t="shared" si="11"/>
        <v>75.2</v>
      </c>
      <c r="H83" s="75">
        <f t="shared" si="9"/>
        <v>451.2</v>
      </c>
      <c r="I83" s="10" t="s">
        <v>695</v>
      </c>
      <c r="J83" s="10"/>
      <c r="K83" s="10"/>
      <c r="L83" s="10"/>
      <c r="M83" s="10"/>
    </row>
    <row r="84" spans="1:13" s="5" customFormat="1" ht="38.25">
      <c r="A84" s="68" t="s">
        <v>143</v>
      </c>
      <c r="B84" s="87" t="s">
        <v>144</v>
      </c>
      <c r="C84" s="87" t="s">
        <v>145</v>
      </c>
      <c r="D84" s="87" t="s">
        <v>496</v>
      </c>
      <c r="E84" s="87" t="s">
        <v>497</v>
      </c>
      <c r="F84" s="70">
        <v>314</v>
      </c>
      <c r="G84" s="70">
        <f t="shared" si="11"/>
        <v>62.800000000000004</v>
      </c>
      <c r="H84" s="70">
        <f t="shared" si="9"/>
        <v>376.8</v>
      </c>
      <c r="I84" s="57"/>
      <c r="J84" s="57"/>
      <c r="K84" s="57"/>
      <c r="L84" s="57"/>
      <c r="M84" s="57"/>
    </row>
    <row r="85" spans="1:13" ht="30" customHeight="1">
      <c r="A85" s="72" t="s">
        <v>146</v>
      </c>
      <c r="B85" s="73" t="s">
        <v>147</v>
      </c>
      <c r="C85" s="73" t="s">
        <v>5</v>
      </c>
      <c r="D85" s="73" t="s">
        <v>420</v>
      </c>
      <c r="E85" s="73" t="s">
        <v>498</v>
      </c>
      <c r="F85" s="75">
        <v>314</v>
      </c>
      <c r="G85" s="75">
        <f t="shared" si="11"/>
        <v>62.800000000000004</v>
      </c>
      <c r="H85" s="75">
        <f t="shared" si="9"/>
        <v>376.8</v>
      </c>
      <c r="I85" s="10"/>
      <c r="J85" s="10"/>
      <c r="K85" s="10"/>
      <c r="L85" s="10"/>
      <c r="M85" s="10"/>
    </row>
    <row r="86" spans="1:13" s="5" customFormat="1" ht="30" customHeight="1">
      <c r="A86" s="68" t="s">
        <v>148</v>
      </c>
      <c r="B86" s="69" t="s">
        <v>149</v>
      </c>
      <c r="C86" s="69" t="s">
        <v>5</v>
      </c>
      <c r="D86" s="69" t="s">
        <v>420</v>
      </c>
      <c r="E86" s="69" t="s">
        <v>498</v>
      </c>
      <c r="F86" s="70">
        <v>314</v>
      </c>
      <c r="G86" s="70">
        <f t="shared" si="11"/>
        <v>62.800000000000004</v>
      </c>
      <c r="H86" s="70">
        <f t="shared" si="9"/>
        <v>376.8</v>
      </c>
      <c r="I86" s="57"/>
      <c r="J86" s="57"/>
      <c r="K86" s="57"/>
      <c r="L86" s="57"/>
      <c r="M86" s="57"/>
    </row>
    <row r="87" spans="1:13" ht="25.5">
      <c r="A87" s="106" t="s">
        <v>150</v>
      </c>
      <c r="B87" s="107" t="s">
        <v>151</v>
      </c>
      <c r="C87" s="90" t="s">
        <v>5</v>
      </c>
      <c r="D87" s="107" t="s">
        <v>421</v>
      </c>
      <c r="E87" s="90" t="s">
        <v>623</v>
      </c>
      <c r="F87" s="91">
        <v>314</v>
      </c>
      <c r="G87" s="91">
        <f t="shared" si="11"/>
        <v>62.800000000000004</v>
      </c>
      <c r="H87" s="91">
        <f t="shared" si="9"/>
        <v>376.8</v>
      </c>
      <c r="I87" s="10"/>
      <c r="J87" s="10"/>
      <c r="K87" s="10"/>
      <c r="L87" s="10"/>
      <c r="M87" s="10"/>
    </row>
    <row r="88" spans="1:13" s="5" customFormat="1" ht="32.25" customHeight="1">
      <c r="A88" s="68">
        <v>51</v>
      </c>
      <c r="B88" s="87" t="s">
        <v>499</v>
      </c>
      <c r="C88" s="92"/>
      <c r="D88" s="87" t="s">
        <v>500</v>
      </c>
      <c r="E88" s="69" t="s">
        <v>501</v>
      </c>
      <c r="F88" s="70">
        <v>565</v>
      </c>
      <c r="G88" s="70">
        <f t="shared" si="11"/>
        <v>113</v>
      </c>
      <c r="H88" s="70">
        <f t="shared" si="9"/>
        <v>678</v>
      </c>
      <c r="I88" s="57"/>
      <c r="J88" s="57"/>
      <c r="K88" s="57"/>
      <c r="L88" s="57"/>
      <c r="M88" s="57"/>
    </row>
    <row r="89" spans="1:13" ht="20.25" customHeight="1">
      <c r="A89" s="72">
        <v>52</v>
      </c>
      <c r="B89" s="74" t="s">
        <v>502</v>
      </c>
      <c r="C89" s="73" t="s">
        <v>503</v>
      </c>
      <c r="D89" s="74" t="s">
        <v>506</v>
      </c>
      <c r="E89" s="73" t="s">
        <v>507</v>
      </c>
      <c r="F89" s="75">
        <v>376</v>
      </c>
      <c r="G89" s="75">
        <f t="shared" si="11"/>
        <v>75.2</v>
      </c>
      <c r="H89" s="75">
        <f t="shared" si="9"/>
        <v>451.2</v>
      </c>
      <c r="I89" s="10"/>
      <c r="J89" s="10"/>
      <c r="K89" s="10"/>
      <c r="L89" s="10"/>
      <c r="M89" s="10"/>
    </row>
    <row r="90" spans="1:13" s="5" customFormat="1" ht="19.5" customHeight="1">
      <c r="A90" s="68">
        <v>53</v>
      </c>
      <c r="B90" s="87" t="s">
        <v>502</v>
      </c>
      <c r="C90" s="69" t="s">
        <v>503</v>
      </c>
      <c r="D90" s="87" t="s">
        <v>504</v>
      </c>
      <c r="E90" s="69" t="s">
        <v>505</v>
      </c>
      <c r="F90" s="70">
        <v>376</v>
      </c>
      <c r="G90" s="70">
        <f t="shared" si="11"/>
        <v>75.2</v>
      </c>
      <c r="H90" s="70">
        <f t="shared" si="9"/>
        <v>451.2</v>
      </c>
      <c r="I90" s="57"/>
      <c r="J90" s="57"/>
      <c r="K90" s="57"/>
      <c r="L90" s="57"/>
      <c r="M90" s="57"/>
    </row>
    <row r="91" spans="1:13" ht="25.5" customHeight="1">
      <c r="A91" s="72">
        <v>54</v>
      </c>
      <c r="B91" s="74" t="s">
        <v>280</v>
      </c>
      <c r="C91" s="73" t="s">
        <v>280</v>
      </c>
      <c r="D91" s="74" t="s">
        <v>604</v>
      </c>
      <c r="E91" s="73" t="s">
        <v>605</v>
      </c>
      <c r="F91" s="75" t="s">
        <v>485</v>
      </c>
      <c r="G91" s="75" t="s">
        <v>485</v>
      </c>
      <c r="H91" s="75" t="s">
        <v>485</v>
      </c>
      <c r="I91" s="10"/>
      <c r="J91" s="10"/>
      <c r="K91" s="10"/>
      <c r="L91" s="10"/>
      <c r="M91" s="10"/>
    </row>
    <row r="92" spans="1:13" s="5" customFormat="1" ht="25.5" customHeight="1">
      <c r="A92" s="68">
        <v>55</v>
      </c>
      <c r="B92" s="87" t="s">
        <v>152</v>
      </c>
      <c r="C92" s="69" t="s">
        <v>152</v>
      </c>
      <c r="D92" s="87" t="s">
        <v>602</v>
      </c>
      <c r="E92" s="69" t="s">
        <v>603</v>
      </c>
      <c r="F92" s="70">
        <v>690</v>
      </c>
      <c r="G92" s="70">
        <f>F92*0.2</f>
        <v>138</v>
      </c>
      <c r="H92" s="70">
        <f>F92+G92</f>
        <v>828</v>
      </c>
      <c r="I92" s="57"/>
      <c r="J92" s="57"/>
      <c r="K92" s="57"/>
      <c r="L92" s="57"/>
      <c r="M92" s="57"/>
    </row>
    <row r="93" spans="1:13" ht="25.5" customHeight="1">
      <c r="A93" s="72">
        <v>56</v>
      </c>
      <c r="B93" s="74" t="s">
        <v>153</v>
      </c>
      <c r="C93" s="73" t="s">
        <v>154</v>
      </c>
      <c r="D93" s="74" t="s">
        <v>422</v>
      </c>
      <c r="E93" s="73" t="s">
        <v>155</v>
      </c>
      <c r="F93" s="75">
        <v>439</v>
      </c>
      <c r="G93" s="75">
        <f>F93*0.2</f>
        <v>87.800000000000011</v>
      </c>
      <c r="H93" s="75">
        <f>F93+G93</f>
        <v>526.79999999999995</v>
      </c>
      <c r="I93" s="10"/>
      <c r="J93" s="10"/>
      <c r="K93" s="10"/>
      <c r="L93" s="10"/>
      <c r="M93" s="10"/>
    </row>
    <row r="94" spans="1:13" ht="19.5" customHeight="1">
      <c r="A94" s="114">
        <v>57</v>
      </c>
      <c r="B94" s="115" t="s">
        <v>156</v>
      </c>
      <c r="C94" s="69" t="s">
        <v>157</v>
      </c>
      <c r="D94" s="69" t="s">
        <v>423</v>
      </c>
      <c r="E94" s="69" t="s">
        <v>158</v>
      </c>
      <c r="F94" s="79">
        <v>439</v>
      </c>
      <c r="G94" s="80">
        <f>(F55)*0.2</f>
        <v>75.2</v>
      </c>
      <c r="H94" s="79">
        <f>F94+G94</f>
        <v>514.20000000000005</v>
      </c>
      <c r="I94" s="10"/>
      <c r="J94" s="10"/>
      <c r="K94" s="10"/>
      <c r="L94" s="10"/>
      <c r="M94" s="10"/>
    </row>
    <row r="95" spans="1:13" ht="19.5" customHeight="1">
      <c r="A95" s="114"/>
      <c r="B95" s="115"/>
      <c r="C95" s="69" t="s">
        <v>159</v>
      </c>
      <c r="D95" s="69" t="s">
        <v>423</v>
      </c>
      <c r="E95" s="69" t="s">
        <v>158</v>
      </c>
      <c r="F95" s="88"/>
      <c r="G95" s="89"/>
      <c r="H95" s="88"/>
      <c r="I95" s="10"/>
      <c r="J95" s="10"/>
      <c r="K95" s="10"/>
      <c r="L95" s="10"/>
      <c r="M95" s="10"/>
    </row>
    <row r="96" spans="1:13" ht="21.75" customHeight="1">
      <c r="A96" s="114"/>
      <c r="B96" s="115"/>
      <c r="C96" s="87" t="s">
        <v>160</v>
      </c>
      <c r="D96" s="69" t="s">
        <v>360</v>
      </c>
      <c r="E96" s="87" t="s">
        <v>161</v>
      </c>
      <c r="F96" s="70" t="s">
        <v>485</v>
      </c>
      <c r="G96" s="71" t="s">
        <v>485</v>
      </c>
      <c r="H96" s="70" t="s">
        <v>485</v>
      </c>
      <c r="I96" s="10"/>
      <c r="J96" s="10"/>
      <c r="K96" s="10"/>
      <c r="L96" s="10"/>
      <c r="M96" s="10"/>
    </row>
    <row r="97" spans="1:13" ht="39" customHeight="1">
      <c r="A97" s="114"/>
      <c r="B97" s="115"/>
      <c r="C97" s="116" t="s">
        <v>642</v>
      </c>
      <c r="D97" s="92" t="s">
        <v>391</v>
      </c>
      <c r="E97" s="92" t="s">
        <v>162</v>
      </c>
      <c r="F97" s="93">
        <v>1192</v>
      </c>
      <c r="G97" s="93">
        <f>F97*0.2</f>
        <v>238.4</v>
      </c>
      <c r="H97" s="93">
        <f>F97+G97</f>
        <v>1430.4</v>
      </c>
      <c r="I97" s="10"/>
      <c r="J97" s="10"/>
      <c r="K97" s="10"/>
      <c r="L97" s="10"/>
      <c r="M97" s="10"/>
    </row>
    <row r="98" spans="1:13" ht="20.25" customHeight="1">
      <c r="A98" s="72">
        <v>58</v>
      </c>
      <c r="B98" s="73" t="s">
        <v>163</v>
      </c>
      <c r="C98" s="74" t="s">
        <v>163</v>
      </c>
      <c r="D98" s="73" t="s">
        <v>424</v>
      </c>
      <c r="E98" s="73" t="s">
        <v>164</v>
      </c>
      <c r="F98" s="75">
        <v>439</v>
      </c>
      <c r="G98" s="76">
        <f t="shared" ref="G98:G105" si="12">(F98)*0.2</f>
        <v>87.800000000000011</v>
      </c>
      <c r="H98" s="75">
        <f t="shared" ref="H98:H105" si="13">F98+G98</f>
        <v>526.79999999999995</v>
      </c>
      <c r="I98" s="10"/>
      <c r="J98" s="10"/>
      <c r="K98" s="10"/>
      <c r="L98" s="10"/>
      <c r="M98" s="10"/>
    </row>
    <row r="99" spans="1:13" s="5" customFormat="1" ht="24" customHeight="1">
      <c r="A99" s="68">
        <v>59</v>
      </c>
      <c r="B99" s="69" t="s">
        <v>165</v>
      </c>
      <c r="C99" s="69" t="s">
        <v>166</v>
      </c>
      <c r="D99" s="69" t="s">
        <v>425</v>
      </c>
      <c r="E99" s="69" t="s">
        <v>167</v>
      </c>
      <c r="F99" s="70">
        <v>1569</v>
      </c>
      <c r="G99" s="71">
        <f t="shared" si="12"/>
        <v>313.8</v>
      </c>
      <c r="H99" s="70">
        <f t="shared" si="13"/>
        <v>1882.8</v>
      </c>
      <c r="I99" s="57"/>
      <c r="J99" s="57"/>
      <c r="K99" s="57"/>
      <c r="L99" s="57"/>
      <c r="M99" s="57"/>
    </row>
    <row r="100" spans="1:13" ht="29.25" customHeight="1">
      <c r="A100" s="106">
        <v>60</v>
      </c>
      <c r="B100" s="90" t="s">
        <v>168</v>
      </c>
      <c r="C100" s="107" t="s">
        <v>168</v>
      </c>
      <c r="D100" s="90" t="s">
        <v>370</v>
      </c>
      <c r="E100" s="90" t="s">
        <v>169</v>
      </c>
      <c r="F100" s="91">
        <v>753</v>
      </c>
      <c r="G100" s="91">
        <f t="shared" si="12"/>
        <v>150.6</v>
      </c>
      <c r="H100" s="91">
        <f t="shared" si="13"/>
        <v>903.6</v>
      </c>
      <c r="I100" s="10"/>
      <c r="J100" s="10"/>
      <c r="K100" s="10"/>
      <c r="L100" s="10"/>
      <c r="M100" s="10"/>
    </row>
    <row r="101" spans="1:13" ht="28.5" customHeight="1">
      <c r="A101" s="117">
        <v>61</v>
      </c>
      <c r="B101" s="118" t="s">
        <v>632</v>
      </c>
      <c r="C101" s="119" t="s">
        <v>632</v>
      </c>
      <c r="D101" s="118" t="s">
        <v>633</v>
      </c>
      <c r="E101" s="119" t="s">
        <v>634</v>
      </c>
      <c r="F101" s="120">
        <v>3639</v>
      </c>
      <c r="G101" s="120">
        <f>F101*0.2</f>
        <v>727.80000000000007</v>
      </c>
      <c r="H101" s="120">
        <f>F101+G101</f>
        <v>4366.8</v>
      </c>
      <c r="I101" s="10"/>
      <c r="J101" s="10"/>
      <c r="K101" s="10"/>
      <c r="L101" s="10"/>
      <c r="M101" s="10"/>
    </row>
    <row r="102" spans="1:13" ht="42" customHeight="1">
      <c r="A102" s="121">
        <v>62</v>
      </c>
      <c r="B102" s="122" t="s">
        <v>732</v>
      </c>
      <c r="C102" s="123" t="s">
        <v>170</v>
      </c>
      <c r="D102" s="124" t="s">
        <v>727</v>
      </c>
      <c r="E102" s="125" t="s">
        <v>728</v>
      </c>
      <c r="F102" s="126">
        <v>439</v>
      </c>
      <c r="G102" s="97">
        <f t="shared" ref="G102" si="14">(F102)*0.2</f>
        <v>87.800000000000011</v>
      </c>
      <c r="H102" s="96">
        <f t="shared" ref="H102" si="15">F102+G102</f>
        <v>526.79999999999995</v>
      </c>
      <c r="I102" s="10"/>
      <c r="J102" s="10"/>
      <c r="K102" s="10"/>
      <c r="L102" s="10"/>
      <c r="M102" s="10"/>
    </row>
    <row r="103" spans="1:13" ht="42" customHeight="1">
      <c r="A103" s="127"/>
      <c r="B103" s="128"/>
      <c r="C103" s="129"/>
      <c r="D103" s="124" t="s">
        <v>729</v>
      </c>
      <c r="E103" s="125" t="s">
        <v>730</v>
      </c>
      <c r="F103" s="130"/>
      <c r="G103" s="101"/>
      <c r="H103" s="100"/>
      <c r="I103" s="10"/>
      <c r="J103" s="10"/>
      <c r="K103" s="10"/>
      <c r="L103" s="10"/>
      <c r="M103" s="10"/>
    </row>
    <row r="104" spans="1:13" ht="42" customHeight="1">
      <c r="A104" s="131"/>
      <c r="B104" s="132"/>
      <c r="C104" s="133"/>
      <c r="D104" s="124" t="s">
        <v>731</v>
      </c>
      <c r="E104" s="125" t="s">
        <v>755</v>
      </c>
      <c r="F104" s="134"/>
      <c r="G104" s="105"/>
      <c r="H104" s="104"/>
      <c r="I104" s="10"/>
      <c r="J104" s="10"/>
      <c r="K104" s="10"/>
      <c r="L104" s="10"/>
      <c r="M104" s="10"/>
    </row>
    <row r="105" spans="1:13" ht="23.25" customHeight="1">
      <c r="A105" s="114">
        <v>63</v>
      </c>
      <c r="B105" s="115" t="s">
        <v>171</v>
      </c>
      <c r="C105" s="115" t="s">
        <v>172</v>
      </c>
      <c r="D105" s="87" t="s">
        <v>426</v>
      </c>
      <c r="E105" s="77" t="s">
        <v>173</v>
      </c>
      <c r="F105" s="135">
        <v>502</v>
      </c>
      <c r="G105" s="80">
        <f t="shared" si="12"/>
        <v>100.4</v>
      </c>
      <c r="H105" s="79">
        <f t="shared" si="13"/>
        <v>602.4</v>
      </c>
      <c r="I105" s="10"/>
      <c r="J105" s="10"/>
      <c r="K105" s="10"/>
      <c r="L105" s="10"/>
      <c r="M105" s="10"/>
    </row>
    <row r="106" spans="1:13" ht="18" customHeight="1">
      <c r="A106" s="114"/>
      <c r="B106" s="115"/>
      <c r="C106" s="115"/>
      <c r="D106" s="87" t="s">
        <v>427</v>
      </c>
      <c r="E106" s="85"/>
      <c r="F106" s="135"/>
      <c r="G106" s="89"/>
      <c r="H106" s="88"/>
      <c r="I106" s="10"/>
      <c r="J106" s="10"/>
      <c r="K106" s="10"/>
      <c r="L106" s="10"/>
      <c r="M106" s="10"/>
    </row>
    <row r="107" spans="1:13" s="5" customFormat="1" ht="24" customHeight="1">
      <c r="A107" s="72">
        <v>64</v>
      </c>
      <c r="B107" s="73" t="s">
        <v>174</v>
      </c>
      <c r="C107" s="73" t="s">
        <v>174</v>
      </c>
      <c r="D107" s="73" t="s">
        <v>423</v>
      </c>
      <c r="E107" s="73" t="s">
        <v>175</v>
      </c>
      <c r="F107" s="75">
        <v>690</v>
      </c>
      <c r="G107" s="76">
        <f>(F107)*0.2</f>
        <v>138</v>
      </c>
      <c r="H107" s="75">
        <f>F107+G107</f>
        <v>828</v>
      </c>
      <c r="I107" s="57"/>
      <c r="J107" s="57"/>
      <c r="K107" s="57"/>
      <c r="L107" s="57"/>
      <c r="M107" s="57"/>
    </row>
    <row r="108" spans="1:13" s="5" customFormat="1" ht="49.5" customHeight="1">
      <c r="A108" s="72">
        <v>65</v>
      </c>
      <c r="B108" s="74" t="s">
        <v>177</v>
      </c>
      <c r="C108" s="73" t="s">
        <v>178</v>
      </c>
      <c r="D108" s="73" t="s">
        <v>429</v>
      </c>
      <c r="E108" s="73" t="s">
        <v>179</v>
      </c>
      <c r="F108" s="75">
        <v>439</v>
      </c>
      <c r="G108" s="76">
        <f>(F108)*0.2</f>
        <v>87.800000000000011</v>
      </c>
      <c r="H108" s="75">
        <f>F108+G108</f>
        <v>526.79999999999995</v>
      </c>
      <c r="I108" s="57"/>
      <c r="J108" s="57"/>
      <c r="K108" s="57"/>
      <c r="L108" s="57"/>
      <c r="M108" s="57"/>
    </row>
    <row r="109" spans="1:13">
      <c r="A109" s="114">
        <v>66</v>
      </c>
      <c r="B109" s="136" t="s">
        <v>180</v>
      </c>
      <c r="C109" s="136" t="s">
        <v>180</v>
      </c>
      <c r="D109" s="69" t="s">
        <v>430</v>
      </c>
      <c r="E109" s="115" t="s">
        <v>181</v>
      </c>
      <c r="F109" s="135">
        <v>690</v>
      </c>
      <c r="G109" s="137">
        <f>(F109)*0.2</f>
        <v>138</v>
      </c>
      <c r="H109" s="135">
        <f>F109+G109</f>
        <v>828</v>
      </c>
      <c r="I109" s="10"/>
      <c r="J109" s="10"/>
      <c r="K109" s="10"/>
      <c r="L109" s="10"/>
      <c r="M109" s="10"/>
    </row>
    <row r="110" spans="1:13">
      <c r="A110" s="114"/>
      <c r="B110" s="136"/>
      <c r="C110" s="136"/>
      <c r="D110" s="69" t="s">
        <v>431</v>
      </c>
      <c r="E110" s="115"/>
      <c r="F110" s="135"/>
      <c r="G110" s="137"/>
      <c r="H110" s="135"/>
      <c r="I110" s="10"/>
      <c r="J110" s="10"/>
      <c r="K110" s="10"/>
      <c r="L110" s="10"/>
      <c r="M110" s="10"/>
    </row>
    <row r="111" spans="1:13" ht="18.75" customHeight="1">
      <c r="A111" s="114"/>
      <c r="B111" s="136"/>
      <c r="C111" s="136"/>
      <c r="D111" s="69" t="s">
        <v>432</v>
      </c>
      <c r="E111" s="115"/>
      <c r="F111" s="135"/>
      <c r="G111" s="137"/>
      <c r="H111" s="135"/>
      <c r="I111" s="10"/>
      <c r="J111" s="10"/>
      <c r="K111" s="10"/>
      <c r="L111" s="10"/>
      <c r="M111" s="10"/>
    </row>
    <row r="112" spans="1:13" s="5" customFormat="1" ht="30" customHeight="1">
      <c r="A112" s="279">
        <v>67</v>
      </c>
      <c r="B112" s="269" t="s">
        <v>182</v>
      </c>
      <c r="C112" s="270" t="s">
        <v>183</v>
      </c>
      <c r="D112" s="270" t="s">
        <v>370</v>
      </c>
      <c r="E112" s="270" t="s">
        <v>184</v>
      </c>
      <c r="F112" s="271">
        <v>1255</v>
      </c>
      <c r="G112" s="271">
        <f>(F112)*0.2</f>
        <v>251</v>
      </c>
      <c r="H112" s="272">
        <f>G112+F112</f>
        <v>1506</v>
      </c>
      <c r="I112" s="57"/>
      <c r="J112" s="57"/>
      <c r="K112" s="57"/>
      <c r="L112" s="57"/>
      <c r="M112" s="57"/>
    </row>
    <row r="113" spans="1:13" s="5" customFormat="1" ht="30" customHeight="1">
      <c r="A113" s="279"/>
      <c r="B113" s="269"/>
      <c r="C113" s="273"/>
      <c r="D113" s="273"/>
      <c r="E113" s="273"/>
      <c r="F113" s="274"/>
      <c r="G113" s="274"/>
      <c r="H113" s="275"/>
      <c r="I113" s="57"/>
      <c r="J113" s="57"/>
      <c r="K113" s="57"/>
      <c r="L113" s="57"/>
      <c r="M113" s="57"/>
    </row>
    <row r="114" spans="1:13" ht="21" customHeight="1">
      <c r="A114" s="68">
        <v>68</v>
      </c>
      <c r="B114" s="69" t="s">
        <v>186</v>
      </c>
      <c r="C114" s="87" t="s">
        <v>702</v>
      </c>
      <c r="D114" s="69" t="s">
        <v>360</v>
      </c>
      <c r="E114" s="87" t="s">
        <v>187</v>
      </c>
      <c r="F114" s="70" t="s">
        <v>485</v>
      </c>
      <c r="G114" s="71" t="s">
        <v>485</v>
      </c>
      <c r="H114" s="141" t="s">
        <v>485</v>
      </c>
      <c r="I114" s="10"/>
      <c r="J114" s="10"/>
      <c r="K114" s="10"/>
      <c r="L114" s="10"/>
      <c r="M114" s="10"/>
    </row>
    <row r="115" spans="1:13" s="5" customFormat="1" ht="30" customHeight="1">
      <c r="A115" s="72">
        <v>69</v>
      </c>
      <c r="B115" s="73" t="s">
        <v>188</v>
      </c>
      <c r="C115" s="73" t="s">
        <v>188</v>
      </c>
      <c r="D115" s="73" t="s">
        <v>429</v>
      </c>
      <c r="E115" s="73" t="s">
        <v>189</v>
      </c>
      <c r="F115" s="75">
        <v>439</v>
      </c>
      <c r="G115" s="76">
        <f>(F115)*0.2</f>
        <v>87.800000000000011</v>
      </c>
      <c r="H115" s="140">
        <f>F115+G115</f>
        <v>526.79999999999995</v>
      </c>
      <c r="I115" s="57"/>
      <c r="J115" s="57"/>
      <c r="K115" s="57"/>
      <c r="L115" s="57"/>
      <c r="M115" s="57"/>
    </row>
    <row r="116" spans="1:13" s="5" customFormat="1" ht="30" customHeight="1">
      <c r="A116" s="72">
        <v>70</v>
      </c>
      <c r="B116" s="73" t="s">
        <v>190</v>
      </c>
      <c r="C116" s="73" t="s">
        <v>190</v>
      </c>
      <c r="D116" s="73" t="s">
        <v>362</v>
      </c>
      <c r="E116" s="73" t="s">
        <v>191</v>
      </c>
      <c r="F116" s="75">
        <v>502</v>
      </c>
      <c r="G116" s="76">
        <f>(F116)*0.2</f>
        <v>100.4</v>
      </c>
      <c r="H116" s="140">
        <f>F116+G116</f>
        <v>602.4</v>
      </c>
      <c r="I116" s="57"/>
      <c r="J116" s="57"/>
      <c r="K116" s="57"/>
      <c r="L116" s="57"/>
      <c r="M116" s="57"/>
    </row>
    <row r="117" spans="1:13" ht="17.25" customHeight="1">
      <c r="A117" s="114">
        <v>71</v>
      </c>
      <c r="B117" s="115" t="s">
        <v>192</v>
      </c>
      <c r="C117" s="115" t="s">
        <v>192</v>
      </c>
      <c r="D117" s="69" t="s">
        <v>434</v>
      </c>
      <c r="E117" s="69" t="s">
        <v>193</v>
      </c>
      <c r="F117" s="135">
        <v>565</v>
      </c>
      <c r="G117" s="137">
        <f>(F117)*0.2</f>
        <v>113</v>
      </c>
      <c r="H117" s="135">
        <f>F117+G117</f>
        <v>678</v>
      </c>
      <c r="I117" s="10"/>
      <c r="J117" s="10"/>
      <c r="K117" s="10"/>
      <c r="L117" s="10"/>
      <c r="M117" s="10"/>
    </row>
    <row r="118" spans="1:13" ht="18" customHeight="1">
      <c r="A118" s="114"/>
      <c r="B118" s="115"/>
      <c r="C118" s="115"/>
      <c r="D118" s="69" t="s">
        <v>435</v>
      </c>
      <c r="E118" s="69" t="s">
        <v>194</v>
      </c>
      <c r="F118" s="135"/>
      <c r="G118" s="137"/>
      <c r="H118" s="135"/>
      <c r="I118" s="10"/>
      <c r="J118" s="10"/>
      <c r="K118" s="10"/>
      <c r="L118" s="10"/>
      <c r="M118" s="10"/>
    </row>
    <row r="119" spans="1:13" s="5" customFormat="1" ht="25.5" customHeight="1">
      <c r="A119" s="72">
        <v>72</v>
      </c>
      <c r="B119" s="73" t="s">
        <v>195</v>
      </c>
      <c r="C119" s="73" t="s">
        <v>195</v>
      </c>
      <c r="D119" s="74" t="s">
        <v>570</v>
      </c>
      <c r="E119" s="73" t="s">
        <v>196</v>
      </c>
      <c r="F119" s="75">
        <v>627</v>
      </c>
      <c r="G119" s="76">
        <f t="shared" ref="G119:G127" si="16">(F119)*0.2</f>
        <v>125.4</v>
      </c>
      <c r="H119" s="75">
        <f t="shared" ref="H119:H127" si="17">F119+G119</f>
        <v>752.4</v>
      </c>
      <c r="I119" s="57"/>
      <c r="J119" s="57"/>
      <c r="K119" s="57"/>
      <c r="L119" s="57"/>
      <c r="M119" s="57"/>
    </row>
    <row r="120" spans="1:13" s="5" customFormat="1" ht="31.5" customHeight="1">
      <c r="A120" s="72">
        <v>73</v>
      </c>
      <c r="B120" s="73" t="s">
        <v>198</v>
      </c>
      <c r="C120" s="73" t="s">
        <v>199</v>
      </c>
      <c r="D120" s="73" t="s">
        <v>437</v>
      </c>
      <c r="E120" s="73" t="s">
        <v>200</v>
      </c>
      <c r="F120" s="75">
        <v>1129</v>
      </c>
      <c r="G120" s="76">
        <f t="shared" si="16"/>
        <v>225.8</v>
      </c>
      <c r="H120" s="75">
        <f t="shared" si="17"/>
        <v>1354.8</v>
      </c>
      <c r="I120" s="57"/>
      <c r="J120" s="57"/>
      <c r="K120" s="57"/>
      <c r="L120" s="57"/>
      <c r="M120" s="57"/>
    </row>
    <row r="121" spans="1:13" s="5" customFormat="1" ht="44.25" customHeight="1">
      <c r="A121" s="77">
        <v>74</v>
      </c>
      <c r="B121" s="142" t="s">
        <v>736</v>
      </c>
      <c r="C121" s="143" t="s">
        <v>637</v>
      </c>
      <c r="D121" s="276" t="s">
        <v>635</v>
      </c>
      <c r="E121" s="144" t="s">
        <v>636</v>
      </c>
      <c r="F121" s="120">
        <v>1631</v>
      </c>
      <c r="G121" s="145">
        <f t="shared" si="16"/>
        <v>326.20000000000005</v>
      </c>
      <c r="H121" s="120">
        <v>1560</v>
      </c>
      <c r="I121" s="57"/>
      <c r="J121" s="57"/>
      <c r="K121" s="57"/>
      <c r="L121" s="57"/>
      <c r="M121" s="57"/>
    </row>
    <row r="122" spans="1:13" ht="37.5" customHeight="1">
      <c r="A122" s="85"/>
      <c r="B122" s="267" t="s">
        <v>736</v>
      </c>
      <c r="C122" s="268" t="s">
        <v>647</v>
      </c>
      <c r="D122" s="267" t="s">
        <v>370</v>
      </c>
      <c r="E122" s="244" t="s">
        <v>201</v>
      </c>
      <c r="F122" s="93">
        <v>1631</v>
      </c>
      <c r="G122" s="93">
        <f t="shared" si="16"/>
        <v>326.20000000000005</v>
      </c>
      <c r="H122" s="93">
        <f t="shared" si="17"/>
        <v>1957.2</v>
      </c>
      <c r="I122" s="10"/>
      <c r="J122" s="10"/>
      <c r="K122" s="10"/>
      <c r="L122" s="10"/>
      <c r="M122" s="10"/>
    </row>
    <row r="123" spans="1:13" s="5" customFormat="1" ht="27" customHeight="1">
      <c r="A123" s="94">
        <v>75</v>
      </c>
      <c r="B123" s="122" t="s">
        <v>735</v>
      </c>
      <c r="C123" s="125" t="s">
        <v>703</v>
      </c>
      <c r="D123" s="123" t="s">
        <v>705</v>
      </c>
      <c r="E123" s="123" t="s">
        <v>204</v>
      </c>
      <c r="F123" s="146">
        <v>753</v>
      </c>
      <c r="G123" s="147">
        <f t="shared" si="16"/>
        <v>150.6</v>
      </c>
      <c r="H123" s="146">
        <f t="shared" si="17"/>
        <v>903.6</v>
      </c>
      <c r="I123" s="57"/>
      <c r="J123" s="57"/>
      <c r="K123" s="57"/>
      <c r="L123" s="57"/>
      <c r="M123" s="57"/>
    </row>
    <row r="124" spans="1:13" ht="29.25" customHeight="1">
      <c r="A124" s="103"/>
      <c r="B124" s="132"/>
      <c r="C124" s="125" t="s">
        <v>704</v>
      </c>
      <c r="D124" s="133"/>
      <c r="E124" s="133"/>
      <c r="F124" s="146">
        <v>1129</v>
      </c>
      <c r="G124" s="147">
        <f t="shared" si="16"/>
        <v>225.8</v>
      </c>
      <c r="H124" s="146">
        <f t="shared" si="17"/>
        <v>1354.8</v>
      </c>
      <c r="I124" s="10"/>
      <c r="J124" s="10"/>
      <c r="K124" s="10"/>
      <c r="L124" s="10"/>
      <c r="M124" s="10"/>
    </row>
    <row r="125" spans="1:13" s="5" customFormat="1" ht="30" customHeight="1">
      <c r="A125" s="148">
        <v>76</v>
      </c>
      <c r="B125" s="149" t="s">
        <v>734</v>
      </c>
      <c r="C125" s="118" t="s">
        <v>202</v>
      </c>
      <c r="D125" s="150" t="s">
        <v>707</v>
      </c>
      <c r="E125" s="150" t="s">
        <v>706</v>
      </c>
      <c r="F125" s="120">
        <v>753</v>
      </c>
      <c r="G125" s="145">
        <f t="shared" si="16"/>
        <v>150.6</v>
      </c>
      <c r="H125" s="120">
        <f t="shared" si="17"/>
        <v>903.6</v>
      </c>
      <c r="I125" s="57"/>
      <c r="J125" s="57"/>
      <c r="K125" s="57"/>
      <c r="L125" s="57"/>
      <c r="M125" s="57"/>
    </row>
    <row r="126" spans="1:13" ht="30" customHeight="1">
      <c r="A126" s="151"/>
      <c r="B126" s="152"/>
      <c r="C126" s="119" t="s">
        <v>203</v>
      </c>
      <c r="D126" s="153"/>
      <c r="E126" s="153"/>
      <c r="F126" s="120">
        <v>850</v>
      </c>
      <c r="G126" s="145">
        <f t="shared" si="16"/>
        <v>170</v>
      </c>
      <c r="H126" s="120">
        <f t="shared" si="17"/>
        <v>1020</v>
      </c>
      <c r="I126" s="10"/>
      <c r="J126" s="10"/>
      <c r="K126" s="10"/>
      <c r="L126" s="10"/>
      <c r="M126" s="10"/>
    </row>
    <row r="127" spans="1:13" s="5" customFormat="1" ht="33" customHeight="1">
      <c r="A127" s="72">
        <v>77</v>
      </c>
      <c r="B127" s="73" t="s">
        <v>708</v>
      </c>
      <c r="C127" s="73" t="s">
        <v>205</v>
      </c>
      <c r="D127" s="73" t="s">
        <v>360</v>
      </c>
      <c r="E127" s="74" t="s">
        <v>204</v>
      </c>
      <c r="F127" s="75">
        <v>1506</v>
      </c>
      <c r="G127" s="76">
        <f t="shared" si="16"/>
        <v>301.2</v>
      </c>
      <c r="H127" s="75">
        <f t="shared" si="17"/>
        <v>1807.2</v>
      </c>
      <c r="I127" s="57"/>
      <c r="J127" s="57"/>
      <c r="K127" s="57"/>
      <c r="L127" s="57"/>
      <c r="M127" s="57"/>
    </row>
    <row r="128" spans="1:13" ht="31.5" customHeight="1">
      <c r="A128" s="68">
        <v>78</v>
      </c>
      <c r="B128" s="69" t="s">
        <v>733</v>
      </c>
      <c r="C128" s="87" t="s">
        <v>568</v>
      </c>
      <c r="D128" s="69" t="s">
        <v>360</v>
      </c>
      <c r="E128" s="69" t="s">
        <v>569</v>
      </c>
      <c r="F128" s="70" t="s">
        <v>485</v>
      </c>
      <c r="G128" s="71" t="s">
        <v>485</v>
      </c>
      <c r="H128" s="70" t="s">
        <v>485</v>
      </c>
      <c r="I128" s="10"/>
      <c r="J128" s="10"/>
      <c r="K128" s="10"/>
      <c r="L128" s="10"/>
      <c r="M128" s="10"/>
    </row>
    <row r="129" spans="1:13" s="5" customFormat="1" ht="25.5">
      <c r="A129" s="72">
        <v>79</v>
      </c>
      <c r="B129" s="154" t="s">
        <v>737</v>
      </c>
      <c r="C129" s="74" t="s">
        <v>206</v>
      </c>
      <c r="D129" s="73" t="s">
        <v>366</v>
      </c>
      <c r="E129" s="74" t="s">
        <v>207</v>
      </c>
      <c r="F129" s="155">
        <v>1129</v>
      </c>
      <c r="G129" s="156">
        <f>(F129)*0.2</f>
        <v>225.8</v>
      </c>
      <c r="H129" s="157">
        <f>F129+G129</f>
        <v>1354.8</v>
      </c>
      <c r="I129" s="57"/>
      <c r="J129" s="57"/>
      <c r="K129" s="57"/>
      <c r="L129" s="57"/>
      <c r="M129" s="57"/>
    </row>
    <row r="130" spans="1:13" ht="30" customHeight="1">
      <c r="A130" s="114">
        <v>80</v>
      </c>
      <c r="B130" s="115" t="s">
        <v>758</v>
      </c>
      <c r="C130" s="69" t="s">
        <v>208</v>
      </c>
      <c r="D130" s="69" t="s">
        <v>399</v>
      </c>
      <c r="E130" s="69" t="s">
        <v>176</v>
      </c>
      <c r="F130" s="70">
        <v>502</v>
      </c>
      <c r="G130" s="71">
        <f t="shared" ref="G130:G137" si="18">(F130)*0.2</f>
        <v>100.4</v>
      </c>
      <c r="H130" s="70">
        <f t="shared" ref="H130:H144" si="19">F130+G130</f>
        <v>602.4</v>
      </c>
      <c r="I130" s="10"/>
      <c r="J130" s="10"/>
      <c r="K130" s="10"/>
      <c r="L130" s="10"/>
      <c r="M130" s="10"/>
    </row>
    <row r="131" spans="1:13" ht="38.25">
      <c r="A131" s="114"/>
      <c r="B131" s="115"/>
      <c r="C131" s="69" t="s">
        <v>209</v>
      </c>
      <c r="D131" s="87" t="s">
        <v>439</v>
      </c>
      <c r="E131" s="87" t="s">
        <v>210</v>
      </c>
      <c r="F131" s="70">
        <v>502</v>
      </c>
      <c r="G131" s="71">
        <f t="shared" si="18"/>
        <v>100.4</v>
      </c>
      <c r="H131" s="70">
        <f t="shared" si="19"/>
        <v>602.4</v>
      </c>
      <c r="I131" s="10"/>
      <c r="J131" s="10"/>
      <c r="K131" s="10"/>
      <c r="L131" s="10"/>
      <c r="M131" s="10"/>
    </row>
    <row r="132" spans="1:13" ht="18.75" customHeight="1">
      <c r="A132" s="114"/>
      <c r="B132" s="115"/>
      <c r="C132" s="87" t="s">
        <v>211</v>
      </c>
      <c r="D132" s="87" t="s">
        <v>440</v>
      </c>
      <c r="E132" s="87" t="s">
        <v>212</v>
      </c>
      <c r="F132" s="70">
        <v>878</v>
      </c>
      <c r="G132" s="71">
        <f t="shared" si="18"/>
        <v>175.60000000000002</v>
      </c>
      <c r="H132" s="70">
        <f t="shared" si="19"/>
        <v>1053.5999999999999</v>
      </c>
      <c r="I132" s="10"/>
      <c r="J132" s="10"/>
      <c r="K132" s="10"/>
      <c r="L132" s="10"/>
      <c r="M132" s="10"/>
    </row>
    <row r="133" spans="1:13" ht="30" customHeight="1">
      <c r="A133" s="114"/>
      <c r="B133" s="115"/>
      <c r="C133" s="69" t="s">
        <v>759</v>
      </c>
      <c r="D133" s="69" t="s">
        <v>423</v>
      </c>
      <c r="E133" s="69" t="s">
        <v>213</v>
      </c>
      <c r="F133" s="70">
        <v>502</v>
      </c>
      <c r="G133" s="71">
        <f t="shared" si="18"/>
        <v>100.4</v>
      </c>
      <c r="H133" s="70">
        <f t="shared" si="19"/>
        <v>602.4</v>
      </c>
      <c r="I133" s="10"/>
      <c r="J133" s="10"/>
      <c r="K133" s="10"/>
      <c r="L133" s="10"/>
      <c r="M133" s="10"/>
    </row>
    <row r="134" spans="1:13" s="5" customFormat="1" ht="21" customHeight="1">
      <c r="A134" s="94">
        <v>81</v>
      </c>
      <c r="B134" s="95" t="s">
        <v>214</v>
      </c>
      <c r="C134" s="158" t="s">
        <v>646</v>
      </c>
      <c r="D134" s="138" t="s">
        <v>391</v>
      </c>
      <c r="E134" s="138" t="s">
        <v>215</v>
      </c>
      <c r="F134" s="113">
        <v>2321</v>
      </c>
      <c r="G134" s="113">
        <f t="shared" si="18"/>
        <v>464.20000000000005</v>
      </c>
      <c r="H134" s="113">
        <f t="shared" si="19"/>
        <v>2785.2</v>
      </c>
      <c r="I134" s="57"/>
      <c r="J134" s="57"/>
      <c r="K134" s="57"/>
      <c r="L134" s="57"/>
      <c r="M134" s="57"/>
    </row>
    <row r="135" spans="1:13" s="5" customFormat="1" ht="38.25">
      <c r="A135" s="98"/>
      <c r="B135" s="99"/>
      <c r="C135" s="74" t="s">
        <v>216</v>
      </c>
      <c r="D135" s="74" t="s">
        <v>441</v>
      </c>
      <c r="E135" s="74" t="s">
        <v>217</v>
      </c>
      <c r="F135" s="75">
        <v>2321</v>
      </c>
      <c r="G135" s="76">
        <f t="shared" si="18"/>
        <v>464.20000000000005</v>
      </c>
      <c r="H135" s="75">
        <f t="shared" si="19"/>
        <v>2785.2</v>
      </c>
      <c r="I135" s="57"/>
      <c r="J135" s="57"/>
      <c r="K135" s="57"/>
      <c r="L135" s="57"/>
      <c r="M135" s="57"/>
    </row>
    <row r="136" spans="1:13" s="5" customFormat="1" ht="30" customHeight="1">
      <c r="A136" s="98"/>
      <c r="B136" s="99"/>
      <c r="C136" s="159" t="s">
        <v>218</v>
      </c>
      <c r="D136" s="74" t="s">
        <v>442</v>
      </c>
      <c r="E136" s="74" t="s">
        <v>219</v>
      </c>
      <c r="F136" s="75">
        <v>1945</v>
      </c>
      <c r="G136" s="76">
        <f t="shared" si="18"/>
        <v>389</v>
      </c>
      <c r="H136" s="75">
        <f t="shared" si="19"/>
        <v>2334</v>
      </c>
      <c r="I136" s="57"/>
      <c r="J136" s="57"/>
      <c r="K136" s="57"/>
      <c r="L136" s="57"/>
      <c r="M136" s="57"/>
    </row>
    <row r="137" spans="1:13" s="5" customFormat="1" ht="60" customHeight="1">
      <c r="A137" s="98"/>
      <c r="B137" s="99"/>
      <c r="C137" s="160"/>
      <c r="D137" s="74" t="s">
        <v>443</v>
      </c>
      <c r="E137" s="74" t="s">
        <v>220</v>
      </c>
      <c r="F137" s="75">
        <v>1945</v>
      </c>
      <c r="G137" s="76">
        <f t="shared" si="18"/>
        <v>389</v>
      </c>
      <c r="H137" s="75">
        <f t="shared" si="19"/>
        <v>2334</v>
      </c>
      <c r="I137" s="57"/>
      <c r="J137" s="57"/>
      <c r="K137" s="57"/>
      <c r="L137" s="57"/>
      <c r="M137" s="57"/>
    </row>
    <row r="138" spans="1:13" s="5" customFormat="1" ht="19.5" customHeight="1">
      <c r="A138" s="98"/>
      <c r="B138" s="99"/>
      <c r="C138" s="74" t="s">
        <v>221</v>
      </c>
      <c r="D138" s="74" t="s">
        <v>436</v>
      </c>
      <c r="E138" s="73" t="s">
        <v>222</v>
      </c>
      <c r="F138" s="75">
        <v>690</v>
      </c>
      <c r="G138" s="76">
        <f t="shared" ref="G138:G144" si="20">(F138)*0.2</f>
        <v>138</v>
      </c>
      <c r="H138" s="75">
        <f t="shared" si="19"/>
        <v>828</v>
      </c>
      <c r="I138" s="57"/>
      <c r="J138" s="57"/>
      <c r="K138" s="57"/>
      <c r="L138" s="57"/>
      <c r="M138" s="57"/>
    </row>
    <row r="139" spans="1:13" s="5" customFormat="1" ht="30" customHeight="1">
      <c r="A139" s="98"/>
      <c r="B139" s="99"/>
      <c r="C139" s="73" t="s">
        <v>223</v>
      </c>
      <c r="D139" s="73" t="s">
        <v>428</v>
      </c>
      <c r="E139" s="73" t="s">
        <v>176</v>
      </c>
      <c r="F139" s="75">
        <v>816</v>
      </c>
      <c r="G139" s="76">
        <f t="shared" si="20"/>
        <v>163.20000000000002</v>
      </c>
      <c r="H139" s="75">
        <f t="shared" si="19"/>
        <v>979.2</v>
      </c>
      <c r="I139" s="57"/>
      <c r="J139" s="57"/>
      <c r="K139" s="57"/>
      <c r="L139" s="57"/>
      <c r="M139" s="57"/>
    </row>
    <row r="140" spans="1:13" s="5" customFormat="1" ht="25.5">
      <c r="A140" s="98"/>
      <c r="B140" s="99"/>
      <c r="C140" s="158" t="s">
        <v>645</v>
      </c>
      <c r="D140" s="138" t="s">
        <v>391</v>
      </c>
      <c r="E140" s="138" t="s">
        <v>224</v>
      </c>
      <c r="F140" s="113">
        <v>1631</v>
      </c>
      <c r="G140" s="113">
        <f t="shared" si="20"/>
        <v>326.20000000000005</v>
      </c>
      <c r="H140" s="113">
        <f t="shared" si="19"/>
        <v>1957.2</v>
      </c>
      <c r="I140" s="57"/>
      <c r="J140" s="57"/>
      <c r="K140" s="57"/>
      <c r="L140" s="57"/>
      <c r="M140" s="57"/>
    </row>
    <row r="141" spans="1:13" s="5" customFormat="1" ht="38.25">
      <c r="A141" s="98"/>
      <c r="B141" s="99"/>
      <c r="C141" s="73" t="s">
        <v>225</v>
      </c>
      <c r="D141" s="74" t="s">
        <v>444</v>
      </c>
      <c r="E141" s="74" t="s">
        <v>226</v>
      </c>
      <c r="F141" s="75">
        <v>816</v>
      </c>
      <c r="G141" s="76">
        <f t="shared" si="20"/>
        <v>163.20000000000002</v>
      </c>
      <c r="H141" s="75">
        <f t="shared" si="19"/>
        <v>979.2</v>
      </c>
      <c r="I141" s="57"/>
      <c r="J141" s="57"/>
      <c r="K141" s="57"/>
      <c r="L141" s="57"/>
      <c r="M141" s="57"/>
    </row>
    <row r="142" spans="1:13" s="5" customFormat="1" ht="25.5">
      <c r="A142" s="98"/>
      <c r="B142" s="99"/>
      <c r="C142" s="73" t="s">
        <v>227</v>
      </c>
      <c r="D142" s="74" t="s">
        <v>445</v>
      </c>
      <c r="E142" s="74" t="s">
        <v>228</v>
      </c>
      <c r="F142" s="75">
        <v>1192</v>
      </c>
      <c r="G142" s="76">
        <f t="shared" si="20"/>
        <v>238.4</v>
      </c>
      <c r="H142" s="75">
        <f t="shared" si="19"/>
        <v>1430.4</v>
      </c>
      <c r="I142" s="57"/>
      <c r="J142" s="57"/>
      <c r="K142" s="57"/>
      <c r="L142" s="57"/>
      <c r="M142" s="57"/>
    </row>
    <row r="143" spans="1:13" s="5" customFormat="1" ht="30" customHeight="1">
      <c r="A143" s="98"/>
      <c r="B143" s="99"/>
      <c r="C143" s="158" t="s">
        <v>227</v>
      </c>
      <c r="D143" s="138" t="s">
        <v>391</v>
      </c>
      <c r="E143" s="138" t="s">
        <v>229</v>
      </c>
      <c r="F143" s="113">
        <v>1192</v>
      </c>
      <c r="G143" s="113">
        <f t="shared" si="20"/>
        <v>238.4</v>
      </c>
      <c r="H143" s="113">
        <f t="shared" si="19"/>
        <v>1430.4</v>
      </c>
      <c r="I143" s="57"/>
      <c r="J143" s="57"/>
      <c r="K143" s="57"/>
      <c r="L143" s="57"/>
      <c r="M143" s="57"/>
    </row>
    <row r="144" spans="1:13" s="5" customFormat="1" ht="20.25" customHeight="1">
      <c r="A144" s="103"/>
      <c r="B144" s="102"/>
      <c r="C144" s="158" t="s">
        <v>227</v>
      </c>
      <c r="D144" s="158" t="s">
        <v>696</v>
      </c>
      <c r="E144" s="138" t="s">
        <v>230</v>
      </c>
      <c r="F144" s="113">
        <v>1192</v>
      </c>
      <c r="G144" s="113">
        <f t="shared" si="20"/>
        <v>238.4</v>
      </c>
      <c r="H144" s="113">
        <f t="shared" si="19"/>
        <v>1430.4</v>
      </c>
      <c r="I144" s="57"/>
      <c r="J144" s="57"/>
      <c r="K144" s="57"/>
      <c r="L144" s="57"/>
      <c r="M144" s="57"/>
    </row>
    <row r="145" spans="1:13" ht="27.75" customHeight="1">
      <c r="A145" s="68">
        <v>82</v>
      </c>
      <c r="B145" s="69" t="s">
        <v>231</v>
      </c>
      <c r="C145" s="87" t="s">
        <v>232</v>
      </c>
      <c r="D145" s="69" t="s">
        <v>446</v>
      </c>
      <c r="E145" s="69" t="s">
        <v>233</v>
      </c>
      <c r="F145" s="70" t="s">
        <v>485</v>
      </c>
      <c r="G145" s="71" t="s">
        <v>485</v>
      </c>
      <c r="H145" s="70" t="s">
        <v>485</v>
      </c>
      <c r="I145" s="10"/>
      <c r="J145" s="10"/>
      <c r="K145" s="10"/>
      <c r="L145" s="10"/>
      <c r="M145" s="10"/>
    </row>
    <row r="146" spans="1:13" s="5" customFormat="1" ht="28.5" customHeight="1">
      <c r="A146" s="72">
        <v>83</v>
      </c>
      <c r="B146" s="73" t="s">
        <v>234</v>
      </c>
      <c r="C146" s="74" t="s">
        <v>234</v>
      </c>
      <c r="D146" s="74" t="s">
        <v>447</v>
      </c>
      <c r="E146" s="73" t="s">
        <v>754</v>
      </c>
      <c r="F146" s="75">
        <v>439</v>
      </c>
      <c r="G146" s="76">
        <f>(F146)*0.2</f>
        <v>87.800000000000011</v>
      </c>
      <c r="H146" s="75">
        <f>F146+G146</f>
        <v>526.79999999999995</v>
      </c>
      <c r="I146" s="57"/>
      <c r="J146" s="57"/>
      <c r="K146" s="57"/>
      <c r="L146" s="57"/>
      <c r="M146" s="57"/>
    </row>
    <row r="147" spans="1:13" s="5" customFormat="1" ht="28.5" customHeight="1">
      <c r="A147" s="117">
        <v>84</v>
      </c>
      <c r="B147" s="118" t="s">
        <v>778</v>
      </c>
      <c r="C147" s="119" t="s">
        <v>757</v>
      </c>
      <c r="D147" s="119" t="s">
        <v>756</v>
      </c>
      <c r="E147" s="118" t="s">
        <v>185</v>
      </c>
      <c r="F147" s="75">
        <v>565</v>
      </c>
      <c r="G147" s="76">
        <f>(F147)*0.2</f>
        <v>113</v>
      </c>
      <c r="H147" s="75">
        <f>F147+G147</f>
        <v>678</v>
      </c>
      <c r="I147" s="57"/>
      <c r="J147" s="57"/>
      <c r="K147" s="57"/>
      <c r="L147" s="57"/>
      <c r="M147" s="57"/>
    </row>
    <row r="148" spans="1:13" ht="36" customHeight="1">
      <c r="A148" s="161">
        <v>85</v>
      </c>
      <c r="B148" s="162" t="s">
        <v>235</v>
      </c>
      <c r="C148" s="124" t="s">
        <v>235</v>
      </c>
      <c r="D148" s="125" t="s">
        <v>571</v>
      </c>
      <c r="E148" s="124" t="s">
        <v>236</v>
      </c>
      <c r="F148" s="146">
        <v>502</v>
      </c>
      <c r="G148" s="147">
        <f>(F148)*0.2</f>
        <v>100.4</v>
      </c>
      <c r="H148" s="146">
        <f>F148+G148</f>
        <v>602.4</v>
      </c>
      <c r="I148" s="10"/>
      <c r="J148" s="10"/>
      <c r="K148" s="10"/>
      <c r="L148" s="10"/>
      <c r="M148" s="10"/>
    </row>
    <row r="149" spans="1:13" ht="30" customHeight="1">
      <c r="A149" s="161"/>
      <c r="B149" s="162"/>
      <c r="C149" s="124" t="s">
        <v>235</v>
      </c>
      <c r="D149" s="124" t="s">
        <v>449</v>
      </c>
      <c r="E149" s="124" t="s">
        <v>236</v>
      </c>
      <c r="F149" s="146">
        <v>1067</v>
      </c>
      <c r="G149" s="147">
        <f>(F149)*0.2</f>
        <v>213.4</v>
      </c>
      <c r="H149" s="146">
        <f>F149+G149</f>
        <v>1280.4000000000001</v>
      </c>
      <c r="I149" s="10"/>
      <c r="J149" s="10"/>
      <c r="K149" s="10"/>
      <c r="L149" s="10"/>
      <c r="M149" s="10"/>
    </row>
    <row r="150" spans="1:13" s="5" customFormat="1" ht="30" customHeight="1">
      <c r="A150" s="117">
        <v>86</v>
      </c>
      <c r="B150" s="118" t="s">
        <v>237</v>
      </c>
      <c r="C150" s="118" t="s">
        <v>237</v>
      </c>
      <c r="D150" s="118" t="s">
        <v>450</v>
      </c>
      <c r="E150" s="118" t="s">
        <v>238</v>
      </c>
      <c r="F150" s="120">
        <v>1004</v>
      </c>
      <c r="G150" s="145">
        <f>(F150)*0.2</f>
        <v>200.8</v>
      </c>
      <c r="H150" s="120">
        <f>F150+G150</f>
        <v>1204.8</v>
      </c>
      <c r="I150" s="57"/>
      <c r="J150" s="57"/>
      <c r="K150" s="57"/>
      <c r="L150" s="57"/>
      <c r="M150" s="57"/>
    </row>
    <row r="151" spans="1:13" ht="19.5" customHeight="1">
      <c r="A151" s="121">
        <v>87</v>
      </c>
      <c r="B151" s="122" t="s">
        <v>726</v>
      </c>
      <c r="C151" s="124" t="s">
        <v>239</v>
      </c>
      <c r="D151" s="124" t="s">
        <v>428</v>
      </c>
      <c r="E151" s="125" t="s">
        <v>176</v>
      </c>
      <c r="F151" s="126">
        <v>878</v>
      </c>
      <c r="G151" s="163">
        <f>(F151)*0.2</f>
        <v>175.60000000000002</v>
      </c>
      <c r="H151" s="126">
        <f>F151+G151</f>
        <v>1053.5999999999999</v>
      </c>
      <c r="I151" s="10"/>
      <c r="J151" s="10"/>
      <c r="K151" s="10"/>
      <c r="L151" s="10"/>
      <c r="M151" s="10"/>
    </row>
    <row r="152" spans="1:13" ht="25.5" customHeight="1">
      <c r="A152" s="127"/>
      <c r="B152" s="128"/>
      <c r="C152" s="122" t="s">
        <v>240</v>
      </c>
      <c r="D152" s="124" t="s">
        <v>360</v>
      </c>
      <c r="E152" s="122" t="s">
        <v>724</v>
      </c>
      <c r="F152" s="134"/>
      <c r="G152" s="164"/>
      <c r="H152" s="134"/>
      <c r="I152" s="10"/>
      <c r="J152" s="10"/>
      <c r="K152" s="10"/>
      <c r="L152" s="10"/>
      <c r="M152" s="10"/>
    </row>
    <row r="153" spans="1:13" ht="20.25" customHeight="1">
      <c r="A153" s="127"/>
      <c r="B153" s="128"/>
      <c r="C153" s="132"/>
      <c r="D153" s="124" t="s">
        <v>725</v>
      </c>
      <c r="E153" s="132"/>
      <c r="F153" s="146">
        <v>1254</v>
      </c>
      <c r="G153" s="147">
        <f>(F153)*0.2</f>
        <v>250.8</v>
      </c>
      <c r="H153" s="146">
        <f>F153+G153</f>
        <v>1504.8</v>
      </c>
      <c r="I153" s="10"/>
      <c r="J153" s="10"/>
      <c r="K153" s="10"/>
      <c r="L153" s="10"/>
      <c r="M153" s="10"/>
    </row>
    <row r="154" spans="1:13" ht="28.5" customHeight="1">
      <c r="A154" s="127"/>
      <c r="B154" s="128"/>
      <c r="C154" s="165" t="s">
        <v>643</v>
      </c>
      <c r="D154" s="166" t="s">
        <v>415</v>
      </c>
      <c r="E154" s="166" t="s">
        <v>616</v>
      </c>
      <c r="F154" s="167">
        <v>878</v>
      </c>
      <c r="G154" s="167">
        <f>(F154)*0.2</f>
        <v>175.60000000000002</v>
      </c>
      <c r="H154" s="167">
        <f>F154+G154</f>
        <v>1053.5999999999999</v>
      </c>
      <c r="I154" s="10"/>
      <c r="J154" s="10"/>
      <c r="K154" s="10"/>
      <c r="L154" s="10"/>
      <c r="M154" s="10"/>
    </row>
    <row r="155" spans="1:13" ht="25.5" customHeight="1">
      <c r="A155" s="131"/>
      <c r="B155" s="132"/>
      <c r="C155" s="168" t="s">
        <v>643</v>
      </c>
      <c r="D155" s="168" t="s">
        <v>452</v>
      </c>
      <c r="E155" s="169" t="s">
        <v>241</v>
      </c>
      <c r="F155" s="170">
        <v>1254</v>
      </c>
      <c r="G155" s="170">
        <f t="shared" ref="G155" si="21">(F155)*0.2</f>
        <v>250.8</v>
      </c>
      <c r="H155" s="170">
        <f t="shared" ref="H155" si="22">F155+G155</f>
        <v>1504.8</v>
      </c>
      <c r="I155" s="10"/>
      <c r="J155" s="10"/>
      <c r="K155" s="10"/>
      <c r="L155" s="10"/>
      <c r="M155" s="10"/>
    </row>
    <row r="156" spans="1:13" s="5" customFormat="1" ht="30" customHeight="1">
      <c r="A156" s="117">
        <v>88</v>
      </c>
      <c r="B156" s="118" t="s">
        <v>242</v>
      </c>
      <c r="C156" s="119" t="s">
        <v>243</v>
      </c>
      <c r="D156" s="118" t="s">
        <v>453</v>
      </c>
      <c r="E156" s="118" t="s">
        <v>106</v>
      </c>
      <c r="F156" s="120">
        <v>565</v>
      </c>
      <c r="G156" s="145">
        <f t="shared" ref="G156:G160" si="23">(F156)*0.2</f>
        <v>113</v>
      </c>
      <c r="H156" s="120">
        <f t="shared" ref="H156:H160" si="24">F156+G156</f>
        <v>678</v>
      </c>
      <c r="I156" s="57"/>
      <c r="J156" s="57"/>
      <c r="K156" s="57"/>
      <c r="L156" s="57"/>
      <c r="M156" s="57"/>
    </row>
    <row r="157" spans="1:13" ht="30" customHeight="1">
      <c r="A157" s="171">
        <v>89</v>
      </c>
      <c r="B157" s="124" t="s">
        <v>244</v>
      </c>
      <c r="C157" s="124" t="s">
        <v>244</v>
      </c>
      <c r="D157" s="124" t="s">
        <v>448</v>
      </c>
      <c r="E157" s="124" t="s">
        <v>245</v>
      </c>
      <c r="F157" s="146">
        <v>502</v>
      </c>
      <c r="G157" s="147">
        <f t="shared" si="23"/>
        <v>100.4</v>
      </c>
      <c r="H157" s="146">
        <f t="shared" si="24"/>
        <v>602.4</v>
      </c>
      <c r="I157" s="10"/>
      <c r="J157" s="10"/>
      <c r="K157" s="10"/>
      <c r="L157" s="10"/>
      <c r="M157" s="10"/>
    </row>
    <row r="158" spans="1:13" s="5" customFormat="1" ht="30" customHeight="1">
      <c r="A158" s="117">
        <v>90</v>
      </c>
      <c r="B158" s="118" t="s">
        <v>246</v>
      </c>
      <c r="C158" s="118" t="s">
        <v>246</v>
      </c>
      <c r="D158" s="118" t="s">
        <v>448</v>
      </c>
      <c r="E158" s="118" t="s">
        <v>247</v>
      </c>
      <c r="F158" s="120">
        <v>502</v>
      </c>
      <c r="G158" s="145">
        <f t="shared" si="23"/>
        <v>100.4</v>
      </c>
      <c r="H158" s="120">
        <f t="shared" si="24"/>
        <v>602.4</v>
      </c>
      <c r="I158" s="57"/>
      <c r="J158" s="57"/>
      <c r="K158" s="57"/>
      <c r="L158" s="57"/>
      <c r="M158" s="57"/>
    </row>
    <row r="159" spans="1:13" ht="31.5" customHeight="1">
      <c r="A159" s="171">
        <v>91</v>
      </c>
      <c r="B159" s="124" t="s">
        <v>248</v>
      </c>
      <c r="C159" s="124" t="s">
        <v>248</v>
      </c>
      <c r="D159" s="124" t="s">
        <v>448</v>
      </c>
      <c r="E159" s="124" t="s">
        <v>249</v>
      </c>
      <c r="F159" s="146">
        <v>502</v>
      </c>
      <c r="G159" s="147">
        <f t="shared" si="23"/>
        <v>100.4</v>
      </c>
      <c r="H159" s="146">
        <f t="shared" si="24"/>
        <v>602.4</v>
      </c>
      <c r="I159" s="10"/>
      <c r="J159" s="10"/>
      <c r="K159" s="10"/>
      <c r="L159" s="10"/>
      <c r="M159" s="10"/>
    </row>
    <row r="160" spans="1:13" s="5" customFormat="1" ht="25.5" customHeight="1">
      <c r="A160" s="148">
        <v>92</v>
      </c>
      <c r="B160" s="149" t="s">
        <v>250</v>
      </c>
      <c r="C160" s="149" t="s">
        <v>250</v>
      </c>
      <c r="D160" s="118" t="s">
        <v>370</v>
      </c>
      <c r="E160" s="118" t="s">
        <v>251</v>
      </c>
      <c r="F160" s="172">
        <v>314</v>
      </c>
      <c r="G160" s="173">
        <f t="shared" si="23"/>
        <v>62.800000000000004</v>
      </c>
      <c r="H160" s="172">
        <f t="shared" si="24"/>
        <v>376.8</v>
      </c>
      <c r="I160" s="57"/>
      <c r="J160" s="57"/>
      <c r="K160" s="57"/>
      <c r="L160" s="57"/>
      <c r="M160" s="57"/>
    </row>
    <row r="161" spans="1:13" s="5" customFormat="1" ht="25.5" customHeight="1">
      <c r="A161" s="174"/>
      <c r="B161" s="175"/>
      <c r="C161" s="175"/>
      <c r="D161" s="118" t="s">
        <v>399</v>
      </c>
      <c r="E161" s="118" t="s">
        <v>176</v>
      </c>
      <c r="F161" s="176"/>
      <c r="G161" s="177"/>
      <c r="H161" s="176"/>
      <c r="I161" s="57"/>
      <c r="J161" s="57"/>
      <c r="K161" s="57"/>
      <c r="L161" s="57"/>
      <c r="M161" s="57"/>
    </row>
    <row r="162" spans="1:13" s="5" customFormat="1" ht="24" customHeight="1">
      <c r="A162" s="151"/>
      <c r="B162" s="152"/>
      <c r="C162" s="152"/>
      <c r="D162" s="118" t="s">
        <v>454</v>
      </c>
      <c r="E162" s="118" t="s">
        <v>252</v>
      </c>
      <c r="F162" s="178"/>
      <c r="G162" s="179"/>
      <c r="H162" s="178"/>
      <c r="I162" s="57"/>
      <c r="J162" s="57"/>
      <c r="K162" s="57"/>
      <c r="L162" s="57"/>
      <c r="M162" s="57"/>
    </row>
    <row r="163" spans="1:13" ht="31.5" customHeight="1">
      <c r="A163" s="121">
        <v>93</v>
      </c>
      <c r="B163" s="121" t="s">
        <v>253</v>
      </c>
      <c r="C163" s="122" t="s">
        <v>254</v>
      </c>
      <c r="D163" s="125" t="s">
        <v>455</v>
      </c>
      <c r="E163" s="125" t="s">
        <v>255</v>
      </c>
      <c r="F163" s="126">
        <v>1004</v>
      </c>
      <c r="G163" s="163">
        <f>(F163)*0.2</f>
        <v>200.8</v>
      </c>
      <c r="H163" s="126">
        <f>F163+G163</f>
        <v>1204.8</v>
      </c>
      <c r="I163" s="10"/>
      <c r="J163" s="10"/>
      <c r="K163" s="10"/>
      <c r="L163" s="10"/>
      <c r="M163" s="10"/>
    </row>
    <row r="164" spans="1:13" ht="31.5" customHeight="1">
      <c r="A164" s="127"/>
      <c r="B164" s="127"/>
      <c r="C164" s="128"/>
      <c r="D164" s="124" t="s">
        <v>451</v>
      </c>
      <c r="E164" s="124" t="s">
        <v>252</v>
      </c>
      <c r="F164" s="130"/>
      <c r="G164" s="180"/>
      <c r="H164" s="130"/>
      <c r="I164" s="10"/>
      <c r="J164" s="10"/>
      <c r="K164" s="10"/>
      <c r="L164" s="10"/>
      <c r="M164" s="10"/>
    </row>
    <row r="165" spans="1:13" ht="31.5" customHeight="1">
      <c r="A165" s="127"/>
      <c r="B165" s="127"/>
      <c r="C165" s="128"/>
      <c r="D165" s="124" t="s">
        <v>456</v>
      </c>
      <c r="E165" s="124" t="s">
        <v>252</v>
      </c>
      <c r="F165" s="130"/>
      <c r="G165" s="180"/>
      <c r="H165" s="130"/>
      <c r="I165" s="10"/>
      <c r="J165" s="10"/>
      <c r="K165" s="10"/>
      <c r="L165" s="10"/>
      <c r="M165" s="10"/>
    </row>
    <row r="166" spans="1:13" ht="31.5" customHeight="1">
      <c r="A166" s="127"/>
      <c r="B166" s="127"/>
      <c r="C166" s="132"/>
      <c r="D166" s="124" t="s">
        <v>457</v>
      </c>
      <c r="E166" s="124" t="s">
        <v>256</v>
      </c>
      <c r="F166" s="134"/>
      <c r="G166" s="164"/>
      <c r="H166" s="134"/>
      <c r="I166" s="10"/>
      <c r="J166" s="10"/>
      <c r="K166" s="10"/>
      <c r="L166" s="10"/>
      <c r="M166" s="10"/>
    </row>
    <row r="167" spans="1:13" ht="31.5" customHeight="1">
      <c r="A167" s="127"/>
      <c r="B167" s="127"/>
      <c r="C167" s="181" t="s">
        <v>572</v>
      </c>
      <c r="D167" s="124" t="s">
        <v>478</v>
      </c>
      <c r="E167" s="124" t="s">
        <v>176</v>
      </c>
      <c r="F167" s="182">
        <v>1004</v>
      </c>
      <c r="G167" s="146">
        <f t="shared" ref="G167:G173" si="25">(F167)*0.2</f>
        <v>200.8</v>
      </c>
      <c r="H167" s="146">
        <f>(F167+G167)</f>
        <v>1204.8</v>
      </c>
      <c r="I167" s="10"/>
      <c r="J167" s="10"/>
      <c r="K167" s="10"/>
      <c r="L167" s="10"/>
      <c r="M167" s="10"/>
    </row>
    <row r="168" spans="1:13" ht="30.75" customHeight="1">
      <c r="A168" s="127"/>
      <c r="B168" s="127"/>
      <c r="C168" s="124" t="s">
        <v>257</v>
      </c>
      <c r="D168" s="125" t="s">
        <v>458</v>
      </c>
      <c r="E168" s="124" t="s">
        <v>252</v>
      </c>
      <c r="F168" s="146">
        <v>1380</v>
      </c>
      <c r="G168" s="147">
        <f t="shared" si="25"/>
        <v>276</v>
      </c>
      <c r="H168" s="146">
        <f t="shared" ref="H168:H181" si="26">F168+G168</f>
        <v>1656</v>
      </c>
      <c r="I168" s="10"/>
      <c r="J168" s="10"/>
      <c r="K168" s="10"/>
      <c r="L168" s="10"/>
      <c r="M168" s="10"/>
    </row>
    <row r="169" spans="1:13" ht="25.5" customHeight="1">
      <c r="A169" s="127"/>
      <c r="B169" s="127"/>
      <c r="C169" s="125" t="s">
        <v>579</v>
      </c>
      <c r="D169" s="124" t="s">
        <v>391</v>
      </c>
      <c r="E169" s="124" t="s">
        <v>258</v>
      </c>
      <c r="F169" s="146">
        <v>1380</v>
      </c>
      <c r="G169" s="146">
        <f t="shared" si="25"/>
        <v>276</v>
      </c>
      <c r="H169" s="146">
        <f t="shared" si="26"/>
        <v>1656</v>
      </c>
      <c r="I169" s="10"/>
      <c r="J169" s="10"/>
      <c r="K169" s="10"/>
      <c r="L169" s="10"/>
      <c r="M169" s="10"/>
    </row>
    <row r="170" spans="1:13" ht="25.5">
      <c r="A170" s="131"/>
      <c r="B170" s="131"/>
      <c r="C170" s="277" t="s">
        <v>579</v>
      </c>
      <c r="D170" s="278" t="s">
        <v>391</v>
      </c>
      <c r="E170" s="277" t="s">
        <v>578</v>
      </c>
      <c r="F170" s="91">
        <v>1380</v>
      </c>
      <c r="G170" s="91">
        <f t="shared" si="25"/>
        <v>276</v>
      </c>
      <c r="H170" s="91">
        <f t="shared" si="26"/>
        <v>1656</v>
      </c>
      <c r="I170" s="10"/>
      <c r="J170" s="10"/>
      <c r="K170" s="10"/>
      <c r="L170" s="10"/>
      <c r="M170" s="10"/>
    </row>
    <row r="171" spans="1:13" s="5" customFormat="1" ht="25.5">
      <c r="A171" s="246">
        <v>94</v>
      </c>
      <c r="B171" s="243" t="s">
        <v>259</v>
      </c>
      <c r="C171" s="244" t="s">
        <v>697</v>
      </c>
      <c r="D171" s="244" t="s">
        <v>391</v>
      </c>
      <c r="E171" s="244" t="s">
        <v>260</v>
      </c>
      <c r="F171" s="245">
        <v>815</v>
      </c>
      <c r="G171" s="245">
        <f t="shared" si="25"/>
        <v>163</v>
      </c>
      <c r="H171" s="245">
        <f t="shared" si="26"/>
        <v>978</v>
      </c>
      <c r="I171" s="57"/>
      <c r="J171" s="57"/>
      <c r="K171" s="57"/>
      <c r="L171" s="57"/>
      <c r="M171" s="57"/>
    </row>
    <row r="172" spans="1:13" s="5" customFormat="1" ht="55.5" customHeight="1">
      <c r="A172" s="72">
        <v>95</v>
      </c>
      <c r="B172" s="74" t="s">
        <v>177</v>
      </c>
      <c r="C172" s="73" t="s">
        <v>261</v>
      </c>
      <c r="D172" s="73" t="s">
        <v>438</v>
      </c>
      <c r="E172" s="73" t="s">
        <v>262</v>
      </c>
      <c r="F172" s="75">
        <v>439</v>
      </c>
      <c r="G172" s="75">
        <f t="shared" si="25"/>
        <v>87.800000000000011</v>
      </c>
      <c r="H172" s="75">
        <f t="shared" si="26"/>
        <v>526.79999999999995</v>
      </c>
      <c r="I172" s="57"/>
      <c r="J172" s="57"/>
      <c r="K172" s="57"/>
      <c r="L172" s="57"/>
      <c r="M172" s="57"/>
    </row>
    <row r="173" spans="1:13" ht="54.75" customHeight="1">
      <c r="A173" s="68">
        <v>96</v>
      </c>
      <c r="B173" s="87" t="s">
        <v>719</v>
      </c>
      <c r="C173" s="69" t="s">
        <v>263</v>
      </c>
      <c r="D173" s="69" t="s">
        <v>423</v>
      </c>
      <c r="E173" s="69" t="s">
        <v>262</v>
      </c>
      <c r="F173" s="70">
        <v>439</v>
      </c>
      <c r="G173" s="70">
        <f t="shared" si="25"/>
        <v>87.800000000000011</v>
      </c>
      <c r="H173" s="70">
        <f t="shared" si="26"/>
        <v>526.79999999999995</v>
      </c>
      <c r="I173" s="10"/>
      <c r="J173" s="10"/>
      <c r="K173" s="10"/>
      <c r="L173" s="10"/>
      <c r="M173" s="10"/>
    </row>
    <row r="174" spans="1:13" s="5" customFormat="1" ht="28.5" customHeight="1">
      <c r="A174" s="72">
        <v>97</v>
      </c>
      <c r="B174" s="73" t="s">
        <v>264</v>
      </c>
      <c r="C174" s="74" t="s">
        <v>265</v>
      </c>
      <c r="D174" s="73" t="s">
        <v>423</v>
      </c>
      <c r="E174" s="73" t="s">
        <v>266</v>
      </c>
      <c r="F174" s="75">
        <v>753</v>
      </c>
      <c r="G174" s="75">
        <f t="shared" ref="G174:G181" si="27">(F174)*0.2</f>
        <v>150.6</v>
      </c>
      <c r="H174" s="75">
        <f t="shared" si="26"/>
        <v>903.6</v>
      </c>
      <c r="I174" s="57"/>
      <c r="J174" s="57"/>
      <c r="K174" s="57"/>
      <c r="L174" s="57"/>
      <c r="M174" s="57"/>
    </row>
    <row r="175" spans="1:13" ht="30" customHeight="1">
      <c r="A175" s="68">
        <v>98</v>
      </c>
      <c r="B175" s="69" t="s">
        <v>718</v>
      </c>
      <c r="C175" s="69" t="s">
        <v>267</v>
      </c>
      <c r="D175" s="69" t="s">
        <v>423</v>
      </c>
      <c r="E175" s="69" t="s">
        <v>197</v>
      </c>
      <c r="F175" s="70">
        <v>502</v>
      </c>
      <c r="G175" s="70">
        <f t="shared" si="27"/>
        <v>100.4</v>
      </c>
      <c r="H175" s="70">
        <f t="shared" si="26"/>
        <v>602.4</v>
      </c>
      <c r="I175" s="10"/>
      <c r="J175" s="10"/>
      <c r="K175" s="10"/>
      <c r="L175" s="10"/>
      <c r="M175" s="10"/>
    </row>
    <row r="176" spans="1:13" s="5" customFormat="1" ht="30" customHeight="1">
      <c r="A176" s="106">
        <v>99</v>
      </c>
      <c r="B176" s="138" t="s">
        <v>268</v>
      </c>
      <c r="C176" s="158" t="s">
        <v>268</v>
      </c>
      <c r="D176" s="138" t="s">
        <v>459</v>
      </c>
      <c r="E176" s="138" t="s">
        <v>698</v>
      </c>
      <c r="F176" s="113">
        <v>753</v>
      </c>
      <c r="G176" s="113">
        <f t="shared" si="27"/>
        <v>150.6</v>
      </c>
      <c r="H176" s="113">
        <f t="shared" si="26"/>
        <v>903.6</v>
      </c>
      <c r="I176" s="57"/>
      <c r="J176" s="57"/>
      <c r="K176" s="57"/>
      <c r="L176" s="57"/>
      <c r="M176" s="57"/>
    </row>
    <row r="177" spans="1:13" ht="28.5" customHeight="1">
      <c r="A177" s="68">
        <v>100</v>
      </c>
      <c r="B177" s="69" t="s">
        <v>717</v>
      </c>
      <c r="C177" s="69" t="s">
        <v>269</v>
      </c>
      <c r="D177" s="69" t="s">
        <v>363</v>
      </c>
      <c r="E177" s="69" t="s">
        <v>12</v>
      </c>
      <c r="F177" s="70">
        <v>439</v>
      </c>
      <c r="G177" s="70">
        <f t="shared" si="27"/>
        <v>87.800000000000011</v>
      </c>
      <c r="H177" s="70">
        <f t="shared" si="26"/>
        <v>526.79999999999995</v>
      </c>
      <c r="I177" s="10"/>
      <c r="J177" s="10"/>
      <c r="K177" s="10"/>
      <c r="L177" s="10"/>
      <c r="M177" s="10"/>
    </row>
    <row r="178" spans="1:13" s="5" customFormat="1" ht="30" customHeight="1">
      <c r="A178" s="72">
        <v>101</v>
      </c>
      <c r="B178" s="73" t="s">
        <v>716</v>
      </c>
      <c r="C178" s="73" t="s">
        <v>576</v>
      </c>
      <c r="D178" s="73" t="s">
        <v>478</v>
      </c>
      <c r="E178" s="73" t="s">
        <v>577</v>
      </c>
      <c r="F178" s="75">
        <v>753</v>
      </c>
      <c r="G178" s="75">
        <f t="shared" si="27"/>
        <v>150.6</v>
      </c>
      <c r="H178" s="75">
        <f t="shared" si="26"/>
        <v>903.6</v>
      </c>
      <c r="I178" s="57"/>
      <c r="J178" s="57"/>
      <c r="K178" s="57"/>
      <c r="L178" s="57"/>
      <c r="M178" s="57"/>
    </row>
    <row r="179" spans="1:13" ht="30" customHeight="1">
      <c r="A179" s="68">
        <v>102</v>
      </c>
      <c r="B179" s="69" t="s">
        <v>270</v>
      </c>
      <c r="C179" s="69" t="s">
        <v>270</v>
      </c>
      <c r="D179" s="69" t="s">
        <v>453</v>
      </c>
      <c r="E179" s="69" t="s">
        <v>271</v>
      </c>
      <c r="F179" s="70">
        <v>753</v>
      </c>
      <c r="G179" s="70">
        <f t="shared" si="27"/>
        <v>150.6</v>
      </c>
      <c r="H179" s="70">
        <f t="shared" si="26"/>
        <v>903.6</v>
      </c>
      <c r="I179" s="10"/>
      <c r="J179" s="10"/>
      <c r="K179" s="10"/>
      <c r="L179" s="10"/>
      <c r="M179" s="10"/>
    </row>
    <row r="180" spans="1:13" s="5" customFormat="1" ht="30" customHeight="1">
      <c r="A180" s="72">
        <v>103</v>
      </c>
      <c r="B180" s="73" t="s">
        <v>720</v>
      </c>
      <c r="C180" s="74" t="s">
        <v>272</v>
      </c>
      <c r="D180" s="73" t="s">
        <v>460</v>
      </c>
      <c r="E180" s="73" t="s">
        <v>273</v>
      </c>
      <c r="F180" s="75">
        <v>753</v>
      </c>
      <c r="G180" s="75">
        <f t="shared" si="27"/>
        <v>150.6</v>
      </c>
      <c r="H180" s="75">
        <f t="shared" si="26"/>
        <v>903.6</v>
      </c>
      <c r="I180" s="57"/>
      <c r="J180" s="57"/>
      <c r="K180" s="57"/>
      <c r="L180" s="57"/>
      <c r="M180" s="57"/>
    </row>
    <row r="181" spans="1:13" ht="89.25">
      <c r="A181" s="184">
        <v>104</v>
      </c>
      <c r="B181" s="69" t="s">
        <v>721</v>
      </c>
      <c r="C181" s="185" t="s">
        <v>486</v>
      </c>
      <c r="D181" s="186" t="s">
        <v>448</v>
      </c>
      <c r="E181" s="184" t="s">
        <v>638</v>
      </c>
      <c r="F181" s="187">
        <v>1631</v>
      </c>
      <c r="G181" s="70">
        <f t="shared" si="27"/>
        <v>326.20000000000005</v>
      </c>
      <c r="H181" s="70">
        <f t="shared" si="26"/>
        <v>1957.2</v>
      </c>
      <c r="I181" s="10"/>
      <c r="J181" s="10"/>
      <c r="K181" s="10"/>
      <c r="L181" s="10"/>
      <c r="M181" s="10"/>
    </row>
    <row r="182" spans="1:13" s="5" customFormat="1" ht="38.25" customHeight="1">
      <c r="A182" s="94">
        <v>105</v>
      </c>
      <c r="B182" s="188" t="s">
        <v>722</v>
      </c>
      <c r="C182" s="189" t="s">
        <v>711</v>
      </c>
      <c r="D182" s="190" t="s">
        <v>710</v>
      </c>
      <c r="E182" s="191" t="s">
        <v>617</v>
      </c>
      <c r="F182" s="75">
        <v>1631</v>
      </c>
      <c r="G182" s="75">
        <f t="shared" ref="G182" si="28">(F182)*0.2</f>
        <v>326.20000000000005</v>
      </c>
      <c r="H182" s="75">
        <f t="shared" ref="H182" si="29">F182+G182</f>
        <v>1957.2</v>
      </c>
      <c r="I182" s="57"/>
      <c r="J182" s="57"/>
      <c r="K182" s="57"/>
      <c r="L182" s="57"/>
      <c r="M182" s="57"/>
    </row>
    <row r="183" spans="1:13" s="5" customFormat="1" ht="44.25" customHeight="1">
      <c r="A183" s="103"/>
      <c r="B183" s="192"/>
      <c r="C183" s="193"/>
      <c r="D183" s="190" t="s">
        <v>709</v>
      </c>
      <c r="E183" s="194"/>
      <c r="F183" s="75">
        <v>2071</v>
      </c>
      <c r="G183" s="75">
        <f t="shared" ref="G183" si="30">(F183)*0.2</f>
        <v>414.20000000000005</v>
      </c>
      <c r="H183" s="75">
        <f t="shared" ref="H183" si="31">F183+G183</f>
        <v>2485.1999999999998</v>
      </c>
      <c r="I183" s="57"/>
      <c r="J183" s="57"/>
      <c r="K183" s="57"/>
      <c r="L183" s="57"/>
      <c r="M183" s="57"/>
    </row>
    <row r="184" spans="1:13" s="5" customFormat="1" ht="24" customHeight="1">
      <c r="A184" s="77">
        <v>106</v>
      </c>
      <c r="B184" s="115" t="s">
        <v>723</v>
      </c>
      <c r="C184" s="69" t="s">
        <v>274</v>
      </c>
      <c r="D184" s="115" t="s">
        <v>461</v>
      </c>
      <c r="E184" s="68" t="s">
        <v>275</v>
      </c>
      <c r="F184" s="135">
        <v>439</v>
      </c>
      <c r="G184" s="137">
        <f>(F184)*0.2</f>
        <v>87.800000000000011</v>
      </c>
      <c r="H184" s="135">
        <f>F184+G184</f>
        <v>526.79999999999995</v>
      </c>
      <c r="I184" s="57"/>
      <c r="J184" s="57"/>
      <c r="K184" s="57"/>
      <c r="L184" s="57"/>
      <c r="M184" s="57"/>
    </row>
    <row r="185" spans="1:13" s="5" customFormat="1" ht="24" customHeight="1">
      <c r="A185" s="81"/>
      <c r="B185" s="115"/>
      <c r="C185" s="184" t="s">
        <v>276</v>
      </c>
      <c r="D185" s="115"/>
      <c r="E185" s="195" t="s">
        <v>277</v>
      </c>
      <c r="F185" s="135"/>
      <c r="G185" s="137"/>
      <c r="H185" s="135"/>
      <c r="I185" s="57"/>
      <c r="J185" s="57"/>
      <c r="K185" s="57"/>
      <c r="L185" s="57"/>
      <c r="M185" s="57"/>
    </row>
    <row r="186" spans="1:13" s="14" customFormat="1" ht="27" customHeight="1">
      <c r="A186" s="121">
        <v>107</v>
      </c>
      <c r="B186" s="122" t="s">
        <v>278</v>
      </c>
      <c r="C186" s="124" t="s">
        <v>279</v>
      </c>
      <c r="D186" s="124" t="s">
        <v>360</v>
      </c>
      <c r="E186" s="125" t="s">
        <v>641</v>
      </c>
      <c r="F186" s="196">
        <v>565</v>
      </c>
      <c r="G186" s="197">
        <f>(F186)*0.2</f>
        <v>113</v>
      </c>
      <c r="H186" s="196">
        <f>F186+G186</f>
        <v>678</v>
      </c>
      <c r="I186" s="60"/>
      <c r="J186" s="60"/>
      <c r="K186" s="60"/>
      <c r="L186" s="60"/>
      <c r="M186" s="60"/>
    </row>
    <row r="187" spans="1:13" s="14" customFormat="1" ht="18" customHeight="1">
      <c r="A187" s="127"/>
      <c r="B187" s="128"/>
      <c r="C187" s="124" t="s">
        <v>279</v>
      </c>
      <c r="D187" s="124" t="s">
        <v>428</v>
      </c>
      <c r="E187" s="124" t="s">
        <v>176</v>
      </c>
      <c r="F187" s="196"/>
      <c r="G187" s="197"/>
      <c r="H187" s="196"/>
      <c r="I187" s="60"/>
      <c r="J187" s="60"/>
      <c r="K187" s="60"/>
      <c r="L187" s="60"/>
      <c r="M187" s="60"/>
    </row>
    <row r="188" spans="1:13" s="14" customFormat="1" ht="17.25" customHeight="1">
      <c r="A188" s="127"/>
      <c r="B188" s="128"/>
      <c r="C188" s="124" t="s">
        <v>280</v>
      </c>
      <c r="D188" s="124" t="s">
        <v>462</v>
      </c>
      <c r="E188" s="124" t="s">
        <v>281</v>
      </c>
      <c r="F188" s="182">
        <v>1004</v>
      </c>
      <c r="G188" s="198">
        <f>F188*0.2</f>
        <v>200.8</v>
      </c>
      <c r="H188" s="182">
        <f>F188+G188</f>
        <v>1204.8</v>
      </c>
      <c r="I188" s="60"/>
      <c r="J188" s="60"/>
      <c r="K188" s="60"/>
      <c r="L188" s="60"/>
      <c r="M188" s="60"/>
    </row>
    <row r="189" spans="1:13" s="14" customFormat="1" ht="18.75" customHeight="1">
      <c r="A189" s="127"/>
      <c r="B189" s="128"/>
      <c r="C189" s="124" t="s">
        <v>280</v>
      </c>
      <c r="D189" s="124" t="s">
        <v>437</v>
      </c>
      <c r="E189" s="124" t="s">
        <v>282</v>
      </c>
      <c r="F189" s="146">
        <v>753</v>
      </c>
      <c r="G189" s="147">
        <f t="shared" ref="G189:G195" si="32">(F189)*0.2</f>
        <v>150.6</v>
      </c>
      <c r="H189" s="146">
        <f t="shared" ref="H189:H246" si="33">F189+G189</f>
        <v>903.6</v>
      </c>
      <c r="I189" s="60"/>
      <c r="J189" s="60"/>
      <c r="K189" s="60"/>
      <c r="L189" s="60"/>
      <c r="M189" s="60"/>
    </row>
    <row r="190" spans="1:13" s="14" customFormat="1" ht="21" customHeight="1">
      <c r="A190" s="131"/>
      <c r="B190" s="132"/>
      <c r="C190" s="124" t="s">
        <v>573</v>
      </c>
      <c r="D190" s="124" t="s">
        <v>575</v>
      </c>
      <c r="E190" s="124" t="s">
        <v>574</v>
      </c>
      <c r="F190" s="199">
        <v>565</v>
      </c>
      <c r="G190" s="147">
        <f t="shared" si="32"/>
        <v>113</v>
      </c>
      <c r="H190" s="146">
        <f t="shared" si="33"/>
        <v>678</v>
      </c>
      <c r="I190" s="60"/>
      <c r="J190" s="60"/>
      <c r="K190" s="60"/>
      <c r="L190" s="60"/>
      <c r="M190" s="60"/>
    </row>
    <row r="191" spans="1:13" s="15" customFormat="1" ht="40.5" customHeight="1">
      <c r="A191" s="117">
        <v>108</v>
      </c>
      <c r="B191" s="118" t="s">
        <v>283</v>
      </c>
      <c r="C191" s="118" t="s">
        <v>280</v>
      </c>
      <c r="D191" s="119" t="s">
        <v>463</v>
      </c>
      <c r="E191" s="119" t="s">
        <v>640</v>
      </c>
      <c r="F191" s="120">
        <v>753</v>
      </c>
      <c r="G191" s="145">
        <f t="shared" si="32"/>
        <v>150.6</v>
      </c>
      <c r="H191" s="120">
        <f t="shared" si="33"/>
        <v>903.6</v>
      </c>
      <c r="I191" s="61"/>
      <c r="J191" s="61"/>
      <c r="K191" s="61"/>
      <c r="L191" s="61"/>
      <c r="M191" s="61"/>
    </row>
    <row r="192" spans="1:13" s="14" customFormat="1" ht="19.5" customHeight="1">
      <c r="A192" s="171">
        <v>109</v>
      </c>
      <c r="B192" s="124" t="s">
        <v>283</v>
      </c>
      <c r="C192" s="124" t="s">
        <v>280</v>
      </c>
      <c r="D192" s="125" t="s">
        <v>464</v>
      </c>
      <c r="E192" s="124" t="s">
        <v>639</v>
      </c>
      <c r="F192" s="146">
        <v>1129</v>
      </c>
      <c r="G192" s="147">
        <f t="shared" si="32"/>
        <v>225.8</v>
      </c>
      <c r="H192" s="146">
        <f t="shared" si="33"/>
        <v>1354.8</v>
      </c>
      <c r="I192" s="60"/>
      <c r="J192" s="60"/>
      <c r="K192" s="60"/>
      <c r="L192" s="60"/>
      <c r="M192" s="60"/>
    </row>
    <row r="193" spans="1:13" s="15" customFormat="1" ht="87.75" customHeight="1">
      <c r="A193" s="117">
        <v>110</v>
      </c>
      <c r="B193" s="119" t="s">
        <v>714</v>
      </c>
      <c r="C193" s="119" t="s">
        <v>586</v>
      </c>
      <c r="D193" s="119" t="s">
        <v>460</v>
      </c>
      <c r="E193" s="118" t="s">
        <v>273</v>
      </c>
      <c r="F193" s="120">
        <v>2761</v>
      </c>
      <c r="G193" s="145">
        <f t="shared" si="32"/>
        <v>552.20000000000005</v>
      </c>
      <c r="H193" s="120">
        <f t="shared" si="33"/>
        <v>3313.2</v>
      </c>
      <c r="I193" s="61"/>
      <c r="J193" s="61"/>
      <c r="K193" s="61"/>
      <c r="L193" s="61"/>
      <c r="M193" s="61"/>
    </row>
    <row r="194" spans="1:13" s="14" customFormat="1" ht="25.5">
      <c r="A194" s="200">
        <v>111</v>
      </c>
      <c r="B194" s="201" t="s">
        <v>284</v>
      </c>
      <c r="C194" s="201" t="s">
        <v>285</v>
      </c>
      <c r="D194" s="201" t="s">
        <v>465</v>
      </c>
      <c r="E194" s="202" t="s">
        <v>286</v>
      </c>
      <c r="F194" s="120">
        <v>627</v>
      </c>
      <c r="G194" s="145">
        <f t="shared" si="32"/>
        <v>125.4</v>
      </c>
      <c r="H194" s="120">
        <f t="shared" si="33"/>
        <v>752.4</v>
      </c>
      <c r="I194" s="60"/>
      <c r="J194" s="60"/>
      <c r="K194" s="60"/>
      <c r="L194" s="60"/>
      <c r="M194" s="60"/>
    </row>
    <row r="195" spans="1:13" s="15" customFormat="1" ht="53.25" customHeight="1">
      <c r="A195" s="203">
        <v>112</v>
      </c>
      <c r="B195" s="204" t="s">
        <v>712</v>
      </c>
      <c r="C195" s="205" t="s">
        <v>713</v>
      </c>
      <c r="D195" s="119" t="s">
        <v>460</v>
      </c>
      <c r="E195" s="206" t="s">
        <v>715</v>
      </c>
      <c r="F195" s="120">
        <v>1882</v>
      </c>
      <c r="G195" s="145">
        <f t="shared" si="32"/>
        <v>376.40000000000003</v>
      </c>
      <c r="H195" s="120">
        <f t="shared" si="33"/>
        <v>2258.4</v>
      </c>
      <c r="I195" s="61"/>
      <c r="J195" s="61"/>
      <c r="K195" s="61"/>
      <c r="L195" s="61"/>
      <c r="M195" s="61"/>
    </row>
    <row r="196" spans="1:13" s="5" customFormat="1" ht="31.5" customHeight="1">
      <c r="A196" s="207">
        <v>113</v>
      </c>
      <c r="B196" s="208" t="s">
        <v>524</v>
      </c>
      <c r="C196" s="208" t="s">
        <v>760</v>
      </c>
      <c r="D196" s="208" t="s">
        <v>648</v>
      </c>
      <c r="E196" s="208" t="s">
        <v>287</v>
      </c>
      <c r="F196" s="209">
        <v>816</v>
      </c>
      <c r="G196" s="209">
        <f>F196*0.2</f>
        <v>163.20000000000002</v>
      </c>
      <c r="H196" s="209">
        <f t="shared" si="33"/>
        <v>979.2</v>
      </c>
      <c r="I196" s="57"/>
      <c r="J196" s="57"/>
      <c r="K196" s="57"/>
      <c r="L196" s="57"/>
      <c r="M196" s="57"/>
    </row>
    <row r="197" spans="1:13" s="5" customFormat="1" ht="31.5" customHeight="1">
      <c r="A197" s="210">
        <v>114</v>
      </c>
      <c r="B197" s="116" t="s">
        <v>525</v>
      </c>
      <c r="C197" s="116" t="s">
        <v>5</v>
      </c>
      <c r="D197" s="116" t="s">
        <v>370</v>
      </c>
      <c r="E197" s="116" t="s">
        <v>649</v>
      </c>
      <c r="F197" s="211">
        <v>1631</v>
      </c>
      <c r="G197" s="211">
        <f t="shared" ref="G197:G209" si="34">F197*0.2</f>
        <v>326.20000000000005</v>
      </c>
      <c r="H197" s="211">
        <f t="shared" si="33"/>
        <v>1957.2</v>
      </c>
      <c r="I197" s="57"/>
      <c r="J197" s="57"/>
      <c r="K197" s="57"/>
      <c r="L197" s="57"/>
      <c r="M197" s="57"/>
    </row>
    <row r="198" spans="1:13" s="5" customFormat="1" ht="31.5" customHeight="1">
      <c r="A198" s="207">
        <v>115</v>
      </c>
      <c r="B198" s="208" t="s">
        <v>525</v>
      </c>
      <c r="C198" s="208" t="s">
        <v>5</v>
      </c>
      <c r="D198" s="208" t="s">
        <v>650</v>
      </c>
      <c r="E198" s="208" t="s">
        <v>649</v>
      </c>
      <c r="F198" s="209">
        <v>1631</v>
      </c>
      <c r="G198" s="209">
        <f t="shared" si="34"/>
        <v>326.20000000000005</v>
      </c>
      <c r="H198" s="209">
        <f t="shared" si="33"/>
        <v>1957.2</v>
      </c>
      <c r="I198" s="57"/>
      <c r="J198" s="57"/>
      <c r="K198" s="57"/>
      <c r="L198" s="57"/>
      <c r="M198" s="57"/>
    </row>
    <row r="199" spans="1:13" s="5" customFormat="1" ht="31.5" customHeight="1">
      <c r="A199" s="210">
        <v>116</v>
      </c>
      <c r="B199" s="116" t="s">
        <v>526</v>
      </c>
      <c r="C199" s="116" t="s">
        <v>5</v>
      </c>
      <c r="D199" s="116" t="s">
        <v>651</v>
      </c>
      <c r="E199" s="116" t="s">
        <v>288</v>
      </c>
      <c r="F199" s="211">
        <v>2007</v>
      </c>
      <c r="G199" s="211">
        <f t="shared" si="34"/>
        <v>401.40000000000003</v>
      </c>
      <c r="H199" s="211">
        <f t="shared" si="33"/>
        <v>2408.4</v>
      </c>
      <c r="I199" s="57"/>
      <c r="J199" s="57"/>
      <c r="K199" s="57"/>
      <c r="L199" s="57"/>
      <c r="M199" s="57"/>
    </row>
    <row r="200" spans="1:13" s="5" customFormat="1" ht="31.5" customHeight="1">
      <c r="A200" s="207">
        <v>117</v>
      </c>
      <c r="B200" s="208" t="s">
        <v>526</v>
      </c>
      <c r="C200" s="208" t="s">
        <v>5</v>
      </c>
      <c r="D200" s="208" t="s">
        <v>652</v>
      </c>
      <c r="E200" s="208" t="s">
        <v>288</v>
      </c>
      <c r="F200" s="209">
        <v>2007</v>
      </c>
      <c r="G200" s="209">
        <f t="shared" si="34"/>
        <v>401.40000000000003</v>
      </c>
      <c r="H200" s="209">
        <f t="shared" si="33"/>
        <v>2408.4</v>
      </c>
      <c r="I200" s="57"/>
      <c r="J200" s="57"/>
      <c r="K200" s="57"/>
      <c r="L200" s="57"/>
      <c r="M200" s="57"/>
    </row>
    <row r="201" spans="1:13" s="5" customFormat="1" ht="54.75" customHeight="1">
      <c r="A201" s="210">
        <v>118</v>
      </c>
      <c r="B201" s="116" t="s">
        <v>528</v>
      </c>
      <c r="C201" s="116" t="s">
        <v>653</v>
      </c>
      <c r="D201" s="116" t="s">
        <v>654</v>
      </c>
      <c r="E201" s="116" t="s">
        <v>527</v>
      </c>
      <c r="F201" s="211">
        <v>1631</v>
      </c>
      <c r="G201" s="211">
        <f t="shared" si="34"/>
        <v>326.20000000000005</v>
      </c>
      <c r="H201" s="211">
        <f t="shared" si="33"/>
        <v>1957.2</v>
      </c>
      <c r="I201" s="57"/>
      <c r="J201" s="57"/>
      <c r="K201" s="57"/>
      <c r="L201" s="57"/>
      <c r="M201" s="57"/>
    </row>
    <row r="202" spans="1:13" s="5" customFormat="1" ht="54" customHeight="1">
      <c r="A202" s="212">
        <v>119</v>
      </c>
      <c r="B202" s="107" t="s">
        <v>529</v>
      </c>
      <c r="C202" s="107" t="s">
        <v>655</v>
      </c>
      <c r="D202" s="107" t="s">
        <v>656</v>
      </c>
      <c r="E202" s="107" t="s">
        <v>530</v>
      </c>
      <c r="F202" s="213">
        <v>1631</v>
      </c>
      <c r="G202" s="213">
        <f t="shared" si="34"/>
        <v>326.20000000000005</v>
      </c>
      <c r="H202" s="213">
        <f t="shared" si="33"/>
        <v>1957.2</v>
      </c>
      <c r="I202" s="57"/>
      <c r="J202" s="57"/>
      <c r="K202" s="57"/>
      <c r="L202" s="57"/>
      <c r="M202" s="57"/>
    </row>
    <row r="203" spans="1:13" s="5" customFormat="1" ht="36" customHeight="1">
      <c r="A203" s="210">
        <v>120</v>
      </c>
      <c r="B203" s="116" t="s">
        <v>531</v>
      </c>
      <c r="C203" s="116" t="s">
        <v>5</v>
      </c>
      <c r="D203" s="116" t="s">
        <v>532</v>
      </c>
      <c r="E203" s="116" t="s">
        <v>535</v>
      </c>
      <c r="F203" s="211">
        <v>3262</v>
      </c>
      <c r="G203" s="211">
        <f t="shared" si="34"/>
        <v>652.40000000000009</v>
      </c>
      <c r="H203" s="211">
        <f t="shared" si="33"/>
        <v>3914.4</v>
      </c>
      <c r="I203" s="57"/>
      <c r="J203" s="57"/>
      <c r="K203" s="57"/>
      <c r="L203" s="57"/>
      <c r="M203" s="57"/>
    </row>
    <row r="204" spans="1:13" s="5" customFormat="1" ht="36" customHeight="1">
      <c r="A204" s="212">
        <v>121</v>
      </c>
      <c r="B204" s="107" t="s">
        <v>657</v>
      </c>
      <c r="C204" s="107" t="s">
        <v>5</v>
      </c>
      <c r="D204" s="107" t="s">
        <v>533</v>
      </c>
      <c r="E204" s="107" t="s">
        <v>535</v>
      </c>
      <c r="F204" s="213">
        <v>1631</v>
      </c>
      <c r="G204" s="213">
        <f t="shared" si="34"/>
        <v>326.20000000000005</v>
      </c>
      <c r="H204" s="213">
        <f t="shared" si="33"/>
        <v>1957.2</v>
      </c>
      <c r="I204" s="57"/>
      <c r="J204" s="57"/>
      <c r="K204" s="57"/>
      <c r="L204" s="57"/>
      <c r="M204" s="57"/>
    </row>
    <row r="205" spans="1:13" s="5" customFormat="1" ht="36" customHeight="1">
      <c r="A205" s="214">
        <v>122</v>
      </c>
      <c r="B205" s="215" t="s">
        <v>657</v>
      </c>
      <c r="C205" s="215" t="s">
        <v>5</v>
      </c>
      <c r="D205" s="215" t="s">
        <v>534</v>
      </c>
      <c r="E205" s="215" t="s">
        <v>535</v>
      </c>
      <c r="F205" s="216">
        <v>1631</v>
      </c>
      <c r="G205" s="216">
        <f t="shared" si="34"/>
        <v>326.20000000000005</v>
      </c>
      <c r="H205" s="216">
        <f t="shared" si="33"/>
        <v>1957.2</v>
      </c>
      <c r="I205" s="57"/>
      <c r="J205" s="57"/>
      <c r="K205" s="57"/>
      <c r="L205" s="57"/>
      <c r="M205" s="57"/>
    </row>
    <row r="206" spans="1:13" s="5" customFormat="1" ht="36" customHeight="1">
      <c r="A206" s="212">
        <v>123</v>
      </c>
      <c r="B206" s="107" t="s">
        <v>536</v>
      </c>
      <c r="C206" s="107" t="s">
        <v>538</v>
      </c>
      <c r="D206" s="107" t="s">
        <v>459</v>
      </c>
      <c r="E206" s="107" t="s">
        <v>539</v>
      </c>
      <c r="F206" s="213">
        <v>1631</v>
      </c>
      <c r="G206" s="213">
        <f t="shared" si="34"/>
        <v>326.20000000000005</v>
      </c>
      <c r="H206" s="213">
        <f t="shared" si="33"/>
        <v>1957.2</v>
      </c>
      <c r="I206" s="57"/>
      <c r="J206" s="57"/>
      <c r="K206" s="57"/>
      <c r="L206" s="57"/>
      <c r="M206" s="57"/>
    </row>
    <row r="207" spans="1:13" s="5" customFormat="1" ht="36" customHeight="1">
      <c r="A207" s="214">
        <v>124</v>
      </c>
      <c r="B207" s="215" t="s">
        <v>537</v>
      </c>
      <c r="C207" s="215" t="s">
        <v>538</v>
      </c>
      <c r="D207" s="215" t="s">
        <v>459</v>
      </c>
      <c r="E207" s="215" t="s">
        <v>580</v>
      </c>
      <c r="F207" s="216">
        <v>3514</v>
      </c>
      <c r="G207" s="216">
        <f t="shared" si="34"/>
        <v>702.80000000000007</v>
      </c>
      <c r="H207" s="216">
        <f t="shared" si="33"/>
        <v>4216.8</v>
      </c>
      <c r="I207" s="57"/>
      <c r="J207" s="57"/>
      <c r="K207" s="57"/>
      <c r="L207" s="57"/>
      <c r="M207" s="57"/>
    </row>
    <row r="208" spans="1:13" s="5" customFormat="1" ht="60" customHeight="1">
      <c r="A208" s="212">
        <v>125</v>
      </c>
      <c r="B208" s="107" t="s">
        <v>540</v>
      </c>
      <c r="C208" s="107" t="s">
        <v>658</v>
      </c>
      <c r="D208" s="107" t="s">
        <v>541</v>
      </c>
      <c r="E208" s="107" t="s">
        <v>581</v>
      </c>
      <c r="F208" s="213">
        <v>3137</v>
      </c>
      <c r="G208" s="213">
        <f t="shared" si="34"/>
        <v>627.40000000000009</v>
      </c>
      <c r="H208" s="213">
        <f t="shared" si="33"/>
        <v>3764.4</v>
      </c>
      <c r="I208" s="57"/>
      <c r="J208" s="57"/>
      <c r="K208" s="57"/>
      <c r="L208" s="57"/>
      <c r="M208" s="57"/>
    </row>
    <row r="209" spans="1:13" s="5" customFormat="1" ht="60" customHeight="1">
      <c r="A209" s="214">
        <v>126</v>
      </c>
      <c r="B209" s="215" t="s">
        <v>540</v>
      </c>
      <c r="C209" s="215" t="s">
        <v>658</v>
      </c>
      <c r="D209" s="215" t="s">
        <v>542</v>
      </c>
      <c r="E209" s="215" t="s">
        <v>581</v>
      </c>
      <c r="F209" s="216">
        <v>3137</v>
      </c>
      <c r="G209" s="216">
        <f t="shared" si="34"/>
        <v>627.40000000000009</v>
      </c>
      <c r="H209" s="216">
        <f t="shared" si="33"/>
        <v>3764.4</v>
      </c>
      <c r="I209" s="57"/>
      <c r="J209" s="57"/>
      <c r="K209" s="57"/>
      <c r="L209" s="57"/>
      <c r="M209" s="57"/>
    </row>
    <row r="210" spans="1:13" s="5" customFormat="1" ht="204">
      <c r="A210" s="212">
        <v>127</v>
      </c>
      <c r="B210" s="107" t="s">
        <v>543</v>
      </c>
      <c r="C210" s="107" t="s">
        <v>659</v>
      </c>
      <c r="D210" s="107" t="s">
        <v>660</v>
      </c>
      <c r="E210" s="107" t="s">
        <v>606</v>
      </c>
      <c r="F210" s="213">
        <v>1631</v>
      </c>
      <c r="G210" s="213">
        <f>F210*0.2</f>
        <v>326.20000000000005</v>
      </c>
      <c r="H210" s="213">
        <f t="shared" si="33"/>
        <v>1957.2</v>
      </c>
      <c r="I210" s="57"/>
      <c r="J210" s="57"/>
      <c r="K210" s="57"/>
      <c r="L210" s="57"/>
      <c r="M210" s="57"/>
    </row>
    <row r="211" spans="1:13" s="5" customFormat="1" ht="31.5" customHeight="1">
      <c r="A211" s="210">
        <v>128</v>
      </c>
      <c r="B211" s="116" t="s">
        <v>582</v>
      </c>
      <c r="C211" s="116" t="s">
        <v>290</v>
      </c>
      <c r="D211" s="116" t="s">
        <v>466</v>
      </c>
      <c r="E211" s="116" t="s">
        <v>624</v>
      </c>
      <c r="F211" s="211">
        <v>753</v>
      </c>
      <c r="G211" s="211">
        <f t="shared" ref="G211:G222" si="35">F211*0.2</f>
        <v>150.6</v>
      </c>
      <c r="H211" s="211">
        <f t="shared" si="33"/>
        <v>903.6</v>
      </c>
      <c r="I211" s="57"/>
      <c r="J211" s="57"/>
      <c r="K211" s="57"/>
      <c r="L211" s="57"/>
      <c r="M211" s="57"/>
    </row>
    <row r="212" spans="1:13" s="5" customFormat="1" ht="31.5" customHeight="1">
      <c r="A212" s="207">
        <v>129</v>
      </c>
      <c r="B212" s="208" t="s">
        <v>544</v>
      </c>
      <c r="C212" s="208" t="s">
        <v>5</v>
      </c>
      <c r="D212" s="208" t="s">
        <v>661</v>
      </c>
      <c r="E212" s="208" t="s">
        <v>291</v>
      </c>
      <c r="F212" s="209">
        <v>3012</v>
      </c>
      <c r="G212" s="209">
        <f t="shared" si="35"/>
        <v>602.4</v>
      </c>
      <c r="H212" s="209">
        <f t="shared" si="33"/>
        <v>3614.4</v>
      </c>
      <c r="I212" s="57"/>
      <c r="J212" s="57"/>
      <c r="K212" s="57"/>
      <c r="L212" s="57"/>
      <c r="M212" s="57"/>
    </row>
    <row r="213" spans="1:13" s="5" customFormat="1" ht="49.5" customHeight="1">
      <c r="A213" s="210">
        <v>130</v>
      </c>
      <c r="B213" s="116" t="s">
        <v>546</v>
      </c>
      <c r="C213" s="116" t="s">
        <v>662</v>
      </c>
      <c r="D213" s="116" t="s">
        <v>663</v>
      </c>
      <c r="E213" s="116" t="s">
        <v>545</v>
      </c>
      <c r="F213" s="211">
        <v>2600</v>
      </c>
      <c r="G213" s="211">
        <f t="shared" si="35"/>
        <v>520</v>
      </c>
      <c r="H213" s="211">
        <f t="shared" si="33"/>
        <v>3120</v>
      </c>
      <c r="I213" s="57"/>
      <c r="J213" s="57"/>
      <c r="K213" s="57"/>
      <c r="L213" s="57"/>
      <c r="M213" s="57"/>
    </row>
    <row r="214" spans="1:13" s="5" customFormat="1" ht="31.5" customHeight="1">
      <c r="A214" s="207">
        <v>131</v>
      </c>
      <c r="B214" s="208" t="s">
        <v>547</v>
      </c>
      <c r="C214" s="208" t="s">
        <v>5</v>
      </c>
      <c r="D214" s="208" t="s">
        <v>472</v>
      </c>
      <c r="E214" s="208" t="s">
        <v>292</v>
      </c>
      <c r="F214" s="209">
        <v>1631</v>
      </c>
      <c r="G214" s="209">
        <f t="shared" si="35"/>
        <v>326.20000000000005</v>
      </c>
      <c r="H214" s="209">
        <f t="shared" si="33"/>
        <v>1957.2</v>
      </c>
      <c r="I214" s="57"/>
      <c r="J214" s="57"/>
      <c r="K214" s="57"/>
      <c r="L214" s="57"/>
      <c r="M214" s="57"/>
    </row>
    <row r="215" spans="1:13" s="5" customFormat="1" ht="31.5" customHeight="1">
      <c r="A215" s="217">
        <v>132</v>
      </c>
      <c r="B215" s="218" t="s">
        <v>548</v>
      </c>
      <c r="C215" s="116" t="s">
        <v>608</v>
      </c>
      <c r="D215" s="116" t="s">
        <v>664</v>
      </c>
      <c r="E215" s="116" t="s">
        <v>607</v>
      </c>
      <c r="F215" s="211">
        <v>1820</v>
      </c>
      <c r="G215" s="211">
        <f t="shared" si="35"/>
        <v>364</v>
      </c>
      <c r="H215" s="211">
        <f t="shared" si="33"/>
        <v>2184</v>
      </c>
      <c r="I215" s="57"/>
      <c r="J215" s="57"/>
      <c r="K215" s="57"/>
      <c r="L215" s="57"/>
      <c r="M215" s="57"/>
    </row>
    <row r="216" spans="1:13" s="5" customFormat="1" ht="31.5" customHeight="1">
      <c r="A216" s="217"/>
      <c r="B216" s="218"/>
      <c r="C216" s="116" t="s">
        <v>665</v>
      </c>
      <c r="D216" s="116" t="s">
        <v>664</v>
      </c>
      <c r="E216" s="116" t="s">
        <v>607</v>
      </c>
      <c r="F216" s="211">
        <v>1820</v>
      </c>
      <c r="G216" s="211">
        <f t="shared" si="35"/>
        <v>364</v>
      </c>
      <c r="H216" s="211">
        <f t="shared" si="33"/>
        <v>2184</v>
      </c>
      <c r="I216" s="57"/>
      <c r="J216" s="57"/>
      <c r="K216" s="57"/>
      <c r="L216" s="57"/>
      <c r="M216" s="57"/>
    </row>
    <row r="217" spans="1:13" s="5" customFormat="1" ht="31.5" customHeight="1">
      <c r="A217" s="207">
        <v>133</v>
      </c>
      <c r="B217" s="208" t="s">
        <v>549</v>
      </c>
      <c r="C217" s="208" t="s">
        <v>550</v>
      </c>
      <c r="D217" s="208" t="s">
        <v>467</v>
      </c>
      <c r="E217" s="208" t="s">
        <v>666</v>
      </c>
      <c r="F217" s="209">
        <v>2322</v>
      </c>
      <c r="G217" s="209">
        <f t="shared" si="35"/>
        <v>464.40000000000003</v>
      </c>
      <c r="H217" s="209">
        <f t="shared" si="33"/>
        <v>2786.4</v>
      </c>
      <c r="I217" s="57"/>
      <c r="J217" s="57"/>
      <c r="K217" s="57"/>
      <c r="L217" s="57"/>
      <c r="M217" s="57"/>
    </row>
    <row r="218" spans="1:13" s="5" customFormat="1" ht="54.75" customHeight="1">
      <c r="A218" s="210">
        <v>134</v>
      </c>
      <c r="B218" s="116" t="s">
        <v>551</v>
      </c>
      <c r="C218" s="116" t="s">
        <v>552</v>
      </c>
      <c r="D218" s="116" t="s">
        <v>667</v>
      </c>
      <c r="E218" s="116" t="s">
        <v>609</v>
      </c>
      <c r="F218" s="211">
        <v>4518</v>
      </c>
      <c r="G218" s="211">
        <f t="shared" si="35"/>
        <v>903.6</v>
      </c>
      <c r="H218" s="211">
        <f t="shared" si="33"/>
        <v>5421.6</v>
      </c>
      <c r="I218" s="57"/>
      <c r="J218" s="57"/>
      <c r="K218" s="57"/>
      <c r="L218" s="57"/>
      <c r="M218" s="57"/>
    </row>
    <row r="219" spans="1:13" s="5" customFormat="1" ht="54.75" customHeight="1">
      <c r="A219" s="212">
        <v>135</v>
      </c>
      <c r="B219" s="107" t="s">
        <v>551</v>
      </c>
      <c r="C219" s="107" t="s">
        <v>553</v>
      </c>
      <c r="D219" s="107" t="s">
        <v>668</v>
      </c>
      <c r="E219" s="107" t="s">
        <v>609</v>
      </c>
      <c r="F219" s="213">
        <v>4518</v>
      </c>
      <c r="G219" s="213">
        <f t="shared" si="35"/>
        <v>903.6</v>
      </c>
      <c r="H219" s="213">
        <f t="shared" si="33"/>
        <v>5421.6</v>
      </c>
      <c r="I219" s="57"/>
      <c r="J219" s="57"/>
      <c r="K219" s="57"/>
      <c r="L219" s="57"/>
      <c r="M219" s="57"/>
    </row>
    <row r="220" spans="1:13" s="5" customFormat="1" ht="54.75" customHeight="1">
      <c r="A220" s="214">
        <v>136</v>
      </c>
      <c r="B220" s="215" t="s">
        <v>551</v>
      </c>
      <c r="C220" s="215" t="s">
        <v>554</v>
      </c>
      <c r="D220" s="215" t="s">
        <v>669</v>
      </c>
      <c r="E220" s="215" t="s">
        <v>609</v>
      </c>
      <c r="F220" s="216">
        <v>4518</v>
      </c>
      <c r="G220" s="216">
        <f t="shared" si="35"/>
        <v>903.6</v>
      </c>
      <c r="H220" s="216">
        <f t="shared" si="33"/>
        <v>5421.6</v>
      </c>
      <c r="I220" s="57"/>
      <c r="J220" s="57"/>
      <c r="K220" s="57"/>
      <c r="L220" s="57"/>
      <c r="M220" s="57"/>
    </row>
    <row r="221" spans="1:13" s="5" customFormat="1" ht="54.75" customHeight="1">
      <c r="A221" s="212">
        <v>137</v>
      </c>
      <c r="B221" s="107" t="s">
        <v>551</v>
      </c>
      <c r="C221" s="107" t="s">
        <v>555</v>
      </c>
      <c r="D221" s="107" t="s">
        <v>670</v>
      </c>
      <c r="E221" s="107" t="s">
        <v>609</v>
      </c>
      <c r="F221" s="213">
        <v>4518</v>
      </c>
      <c r="G221" s="213">
        <f t="shared" si="35"/>
        <v>903.6</v>
      </c>
      <c r="H221" s="213">
        <f t="shared" si="33"/>
        <v>5421.6</v>
      </c>
      <c r="I221" s="57"/>
      <c r="J221" s="57"/>
      <c r="K221" s="57"/>
      <c r="L221" s="57"/>
      <c r="M221" s="57"/>
    </row>
    <row r="222" spans="1:13" s="5" customFormat="1" ht="54.75" customHeight="1">
      <c r="A222" s="214">
        <v>138</v>
      </c>
      <c r="B222" s="215" t="s">
        <v>551</v>
      </c>
      <c r="C222" s="215" t="s">
        <v>587</v>
      </c>
      <c r="D222" s="215" t="s">
        <v>671</v>
      </c>
      <c r="E222" s="215" t="s">
        <v>609</v>
      </c>
      <c r="F222" s="216">
        <v>4518</v>
      </c>
      <c r="G222" s="216">
        <f t="shared" si="35"/>
        <v>903.6</v>
      </c>
      <c r="H222" s="216">
        <f t="shared" si="33"/>
        <v>5421.6</v>
      </c>
      <c r="I222" s="57"/>
      <c r="J222" s="57"/>
      <c r="K222" s="57"/>
      <c r="L222" s="57"/>
      <c r="M222" s="57"/>
    </row>
    <row r="223" spans="1:13" s="5" customFormat="1" ht="101.25" customHeight="1">
      <c r="A223" s="212">
        <v>139</v>
      </c>
      <c r="B223" s="107" t="s">
        <v>293</v>
      </c>
      <c r="C223" s="107" t="s">
        <v>672</v>
      </c>
      <c r="D223" s="107" t="s">
        <v>673</v>
      </c>
      <c r="E223" s="107" t="s">
        <v>609</v>
      </c>
      <c r="F223" s="213">
        <v>2635</v>
      </c>
      <c r="G223" s="213">
        <f>F223*0.2</f>
        <v>527</v>
      </c>
      <c r="H223" s="213">
        <f t="shared" si="33"/>
        <v>3162</v>
      </c>
      <c r="I223" s="57"/>
      <c r="J223" s="57"/>
      <c r="K223" s="57"/>
      <c r="L223" s="57"/>
      <c r="M223" s="57"/>
    </row>
    <row r="224" spans="1:13" s="5" customFormat="1" ht="33" customHeight="1">
      <c r="A224" s="214">
        <v>140</v>
      </c>
      <c r="B224" s="215" t="s">
        <v>556</v>
      </c>
      <c r="C224" s="215" t="s">
        <v>557</v>
      </c>
      <c r="D224" s="215" t="s">
        <v>370</v>
      </c>
      <c r="E224" s="215" t="s">
        <v>558</v>
      </c>
      <c r="F224" s="216">
        <v>3137</v>
      </c>
      <c r="G224" s="216">
        <f>F224*0.2</f>
        <v>627.40000000000009</v>
      </c>
      <c r="H224" s="216">
        <f t="shared" si="33"/>
        <v>3764.4</v>
      </c>
      <c r="I224" s="219" t="s">
        <v>695</v>
      </c>
      <c r="J224" s="57"/>
      <c r="K224" s="57"/>
      <c r="L224" s="57"/>
      <c r="M224" s="57"/>
    </row>
    <row r="225" spans="1:13" s="5" customFormat="1" ht="31.5" customHeight="1">
      <c r="A225" s="207">
        <v>141</v>
      </c>
      <c r="B225" s="208" t="s">
        <v>618</v>
      </c>
      <c r="C225" s="208" t="s">
        <v>5</v>
      </c>
      <c r="D225" s="208" t="s">
        <v>468</v>
      </c>
      <c r="E225" s="208" t="s">
        <v>559</v>
      </c>
      <c r="F225" s="209">
        <v>753</v>
      </c>
      <c r="G225" s="209">
        <f t="shared" ref="G225:G249" si="36">F225*0.2</f>
        <v>150.6</v>
      </c>
      <c r="H225" s="209">
        <f t="shared" si="33"/>
        <v>903.6</v>
      </c>
      <c r="I225" s="57"/>
      <c r="J225" s="57"/>
      <c r="K225" s="57"/>
      <c r="L225" s="57"/>
      <c r="M225" s="57"/>
    </row>
    <row r="226" spans="1:13" s="5" customFormat="1" ht="50.25" customHeight="1">
      <c r="A226" s="214">
        <v>142</v>
      </c>
      <c r="B226" s="215" t="s">
        <v>674</v>
      </c>
      <c r="C226" s="215" t="s">
        <v>5</v>
      </c>
      <c r="D226" s="215" t="s">
        <v>468</v>
      </c>
      <c r="E226" s="215" t="s">
        <v>625</v>
      </c>
      <c r="F226" s="216">
        <v>753</v>
      </c>
      <c r="G226" s="216">
        <f t="shared" si="36"/>
        <v>150.6</v>
      </c>
      <c r="H226" s="216">
        <f t="shared" si="33"/>
        <v>903.6</v>
      </c>
      <c r="I226" s="57"/>
      <c r="J226" s="57"/>
      <c r="K226" s="57"/>
      <c r="L226" s="57"/>
      <c r="M226" s="57"/>
    </row>
    <row r="227" spans="1:13" s="5" customFormat="1" ht="33" customHeight="1">
      <c r="A227" s="207">
        <v>143</v>
      </c>
      <c r="B227" s="208" t="s">
        <v>560</v>
      </c>
      <c r="C227" s="208" t="s">
        <v>5</v>
      </c>
      <c r="D227" s="208" t="s">
        <v>468</v>
      </c>
      <c r="E227" s="208" t="s">
        <v>294</v>
      </c>
      <c r="F227" s="209">
        <v>753</v>
      </c>
      <c r="G227" s="209">
        <f t="shared" si="36"/>
        <v>150.6</v>
      </c>
      <c r="H227" s="209">
        <f t="shared" si="33"/>
        <v>903.6</v>
      </c>
      <c r="I227" s="57"/>
      <c r="J227" s="57"/>
      <c r="K227" s="57"/>
      <c r="L227" s="57"/>
      <c r="M227" s="57"/>
    </row>
    <row r="228" spans="1:13" s="5" customFormat="1" ht="60.75" customHeight="1">
      <c r="A228" s="220">
        <v>144</v>
      </c>
      <c r="B228" s="221" t="s">
        <v>289</v>
      </c>
      <c r="C228" s="221" t="s">
        <v>675</v>
      </c>
      <c r="D228" s="215" t="s">
        <v>469</v>
      </c>
      <c r="E228" s="215" t="s">
        <v>610</v>
      </c>
      <c r="F228" s="216">
        <v>816</v>
      </c>
      <c r="G228" s="216">
        <f t="shared" si="36"/>
        <v>163.20000000000002</v>
      </c>
      <c r="H228" s="216">
        <f t="shared" si="33"/>
        <v>979.2</v>
      </c>
      <c r="I228" s="57"/>
      <c r="J228" s="57"/>
      <c r="K228" s="57"/>
      <c r="L228" s="57"/>
      <c r="M228" s="57"/>
    </row>
    <row r="229" spans="1:13" s="5" customFormat="1" ht="60.75" customHeight="1">
      <c r="A229" s="220"/>
      <c r="B229" s="221"/>
      <c r="C229" s="221"/>
      <c r="D229" s="215" t="s">
        <v>470</v>
      </c>
      <c r="E229" s="215" t="s">
        <v>295</v>
      </c>
      <c r="F229" s="216">
        <v>816</v>
      </c>
      <c r="G229" s="216">
        <f t="shared" si="36"/>
        <v>163.20000000000002</v>
      </c>
      <c r="H229" s="216">
        <f t="shared" si="33"/>
        <v>979.2</v>
      </c>
      <c r="I229" s="57"/>
      <c r="J229" s="57"/>
      <c r="K229" s="57"/>
      <c r="L229" s="57"/>
      <c r="M229" s="57"/>
    </row>
    <row r="230" spans="1:13" s="5" customFormat="1" ht="33" customHeight="1">
      <c r="A230" s="207">
        <v>145</v>
      </c>
      <c r="B230" s="222" t="s">
        <v>296</v>
      </c>
      <c r="C230" s="208" t="s">
        <v>5</v>
      </c>
      <c r="D230" s="208" t="s">
        <v>471</v>
      </c>
      <c r="E230" s="208" t="s">
        <v>297</v>
      </c>
      <c r="F230" s="209">
        <v>753</v>
      </c>
      <c r="G230" s="209">
        <f t="shared" si="36"/>
        <v>150.6</v>
      </c>
      <c r="H230" s="209">
        <f t="shared" si="33"/>
        <v>903.6</v>
      </c>
      <c r="I230" s="57"/>
      <c r="J230" s="57"/>
      <c r="K230" s="57"/>
      <c r="L230" s="57"/>
      <c r="M230" s="57"/>
    </row>
    <row r="231" spans="1:13" s="5" customFormat="1" ht="33" customHeight="1">
      <c r="A231" s="214">
        <v>146</v>
      </c>
      <c r="B231" s="215" t="s">
        <v>298</v>
      </c>
      <c r="C231" s="215" t="s">
        <v>299</v>
      </c>
      <c r="D231" s="215" t="s">
        <v>471</v>
      </c>
      <c r="E231" s="215" t="s">
        <v>561</v>
      </c>
      <c r="F231" s="216">
        <v>816</v>
      </c>
      <c r="G231" s="216">
        <f t="shared" si="36"/>
        <v>163.20000000000002</v>
      </c>
      <c r="H231" s="216">
        <f t="shared" si="33"/>
        <v>979.2</v>
      </c>
      <c r="I231" s="57"/>
      <c r="J231" s="57"/>
      <c r="K231" s="57"/>
      <c r="L231" s="57"/>
      <c r="M231" s="57"/>
    </row>
    <row r="232" spans="1:13" s="5" customFormat="1" ht="33" customHeight="1">
      <c r="A232" s="207">
        <v>147</v>
      </c>
      <c r="B232" s="208" t="s">
        <v>562</v>
      </c>
      <c r="C232" s="208" t="s">
        <v>612</v>
      </c>
      <c r="D232" s="208" t="s">
        <v>676</v>
      </c>
      <c r="E232" s="208" t="s">
        <v>611</v>
      </c>
      <c r="F232" s="209">
        <v>565</v>
      </c>
      <c r="G232" s="209">
        <f t="shared" si="36"/>
        <v>113</v>
      </c>
      <c r="H232" s="209">
        <f t="shared" si="33"/>
        <v>678</v>
      </c>
      <c r="I232" s="57"/>
      <c r="J232" s="57"/>
      <c r="K232" s="57"/>
      <c r="L232" s="57"/>
      <c r="M232" s="57"/>
    </row>
    <row r="233" spans="1:13" s="5" customFormat="1" ht="33" customHeight="1">
      <c r="A233" s="214">
        <v>148</v>
      </c>
      <c r="B233" s="215" t="s">
        <v>563</v>
      </c>
      <c r="C233" s="215" t="s">
        <v>5</v>
      </c>
      <c r="D233" s="215" t="s">
        <v>472</v>
      </c>
      <c r="E233" s="215" t="s">
        <v>613</v>
      </c>
      <c r="F233" s="216">
        <v>565</v>
      </c>
      <c r="G233" s="216">
        <f t="shared" si="36"/>
        <v>113</v>
      </c>
      <c r="H233" s="216">
        <f t="shared" si="33"/>
        <v>678</v>
      </c>
      <c r="I233" s="57"/>
      <c r="J233" s="57"/>
      <c r="K233" s="57"/>
      <c r="L233" s="57"/>
      <c r="M233" s="57"/>
    </row>
    <row r="234" spans="1:13" s="5" customFormat="1" ht="33" customHeight="1">
      <c r="A234" s="212">
        <v>149</v>
      </c>
      <c r="B234" s="107" t="s">
        <v>564</v>
      </c>
      <c r="C234" s="107" t="s">
        <v>5</v>
      </c>
      <c r="D234" s="107" t="s">
        <v>677</v>
      </c>
      <c r="E234" s="107" t="s">
        <v>626</v>
      </c>
      <c r="F234" s="213">
        <v>502</v>
      </c>
      <c r="G234" s="213">
        <f t="shared" si="36"/>
        <v>100.4</v>
      </c>
      <c r="H234" s="213">
        <f t="shared" si="33"/>
        <v>602.4</v>
      </c>
      <c r="I234" s="57"/>
      <c r="J234" s="57"/>
      <c r="K234" s="57"/>
      <c r="L234" s="57"/>
      <c r="M234" s="57"/>
    </row>
    <row r="235" spans="1:13" s="5" customFormat="1" ht="33" customHeight="1">
      <c r="A235" s="214">
        <v>150</v>
      </c>
      <c r="B235" s="215" t="s">
        <v>300</v>
      </c>
      <c r="C235" s="215" t="s">
        <v>743</v>
      </c>
      <c r="D235" s="215" t="s">
        <v>678</v>
      </c>
      <c r="E235" s="215" t="s">
        <v>185</v>
      </c>
      <c r="F235" s="216">
        <v>502</v>
      </c>
      <c r="G235" s="216">
        <f t="shared" si="36"/>
        <v>100.4</v>
      </c>
      <c r="H235" s="216">
        <f t="shared" si="33"/>
        <v>602.4</v>
      </c>
      <c r="I235" s="57"/>
      <c r="J235" s="57"/>
      <c r="K235" s="57"/>
      <c r="L235" s="57"/>
      <c r="M235" s="57"/>
    </row>
    <row r="236" spans="1:13" s="5" customFormat="1" ht="33" customHeight="1">
      <c r="A236" s="207">
        <v>151</v>
      </c>
      <c r="B236" s="208" t="s">
        <v>744</v>
      </c>
      <c r="C236" s="208" t="s">
        <v>5</v>
      </c>
      <c r="D236" s="208" t="s">
        <v>433</v>
      </c>
      <c r="E236" s="208" t="s">
        <v>614</v>
      </c>
      <c r="F236" s="209">
        <v>439</v>
      </c>
      <c r="G236" s="209">
        <f t="shared" si="36"/>
        <v>87.800000000000011</v>
      </c>
      <c r="H236" s="209">
        <f t="shared" si="33"/>
        <v>526.79999999999995</v>
      </c>
      <c r="I236" s="57"/>
      <c r="J236" s="57"/>
      <c r="K236" s="57"/>
      <c r="L236" s="57"/>
      <c r="M236" s="57"/>
    </row>
    <row r="237" spans="1:13" s="5" customFormat="1" ht="37.5" customHeight="1">
      <c r="A237" s="214">
        <v>152</v>
      </c>
      <c r="B237" s="215" t="s">
        <v>745</v>
      </c>
      <c r="C237" s="215" t="s">
        <v>5</v>
      </c>
      <c r="D237" s="215" t="s">
        <v>467</v>
      </c>
      <c r="E237" s="215" t="s">
        <v>588</v>
      </c>
      <c r="F237" s="216">
        <v>753</v>
      </c>
      <c r="G237" s="216">
        <f t="shared" si="36"/>
        <v>150.6</v>
      </c>
      <c r="H237" s="216">
        <f t="shared" si="33"/>
        <v>903.6</v>
      </c>
      <c r="I237" s="57"/>
      <c r="J237" s="57"/>
      <c r="K237" s="57"/>
      <c r="L237" s="57"/>
      <c r="M237" s="57"/>
    </row>
    <row r="238" spans="1:13" s="5" customFormat="1" ht="96" customHeight="1">
      <c r="A238" s="223">
        <v>153</v>
      </c>
      <c r="B238" s="74" t="s">
        <v>753</v>
      </c>
      <c r="C238" s="74" t="s">
        <v>746</v>
      </c>
      <c r="D238" s="74" t="s">
        <v>692</v>
      </c>
      <c r="E238" s="74" t="s">
        <v>565</v>
      </c>
      <c r="F238" s="140">
        <v>1945</v>
      </c>
      <c r="G238" s="140">
        <f t="shared" si="36"/>
        <v>389</v>
      </c>
      <c r="H238" s="140">
        <f t="shared" si="33"/>
        <v>2334</v>
      </c>
      <c r="I238" s="57"/>
      <c r="J238" s="57"/>
      <c r="K238" s="57"/>
      <c r="L238" s="57"/>
      <c r="M238" s="57"/>
    </row>
    <row r="239" spans="1:13" s="5" customFormat="1" ht="96" customHeight="1">
      <c r="A239" s="266">
        <v>154</v>
      </c>
      <c r="B239" s="243" t="s">
        <v>753</v>
      </c>
      <c r="C239" s="243" t="s">
        <v>747</v>
      </c>
      <c r="D239" s="243" t="s">
        <v>692</v>
      </c>
      <c r="E239" s="243" t="s">
        <v>565</v>
      </c>
      <c r="F239" s="264">
        <v>1945</v>
      </c>
      <c r="G239" s="264">
        <f t="shared" si="36"/>
        <v>389</v>
      </c>
      <c r="H239" s="264">
        <f t="shared" si="33"/>
        <v>2334</v>
      </c>
      <c r="I239" s="57"/>
      <c r="J239" s="57"/>
      <c r="K239" s="57"/>
      <c r="L239" s="57"/>
      <c r="M239" s="57"/>
    </row>
    <row r="240" spans="1:13" s="5" customFormat="1" ht="33" customHeight="1">
      <c r="A240" s="207">
        <v>155</v>
      </c>
      <c r="B240" s="208" t="s">
        <v>629</v>
      </c>
      <c r="C240" s="208" t="s">
        <v>627</v>
      </c>
      <c r="D240" s="208" t="s">
        <v>628</v>
      </c>
      <c r="E240" s="208" t="s">
        <v>679</v>
      </c>
      <c r="F240" s="209">
        <v>3575</v>
      </c>
      <c r="G240" s="209">
        <f t="shared" si="36"/>
        <v>715</v>
      </c>
      <c r="H240" s="209">
        <f t="shared" si="33"/>
        <v>4290</v>
      </c>
      <c r="I240" s="57"/>
      <c r="J240" s="57"/>
      <c r="K240" s="57"/>
      <c r="L240" s="57"/>
      <c r="M240" s="57"/>
    </row>
    <row r="241" spans="1:13" s="5" customFormat="1" ht="33" customHeight="1">
      <c r="A241" s="225">
        <v>156</v>
      </c>
      <c r="B241" s="226" t="s">
        <v>567</v>
      </c>
      <c r="C241" s="226" t="s">
        <v>680</v>
      </c>
      <c r="D241" s="226" t="s">
        <v>681</v>
      </c>
      <c r="E241" s="226" t="s">
        <v>273</v>
      </c>
      <c r="F241" s="227">
        <v>1757</v>
      </c>
      <c r="G241" s="227">
        <f t="shared" si="36"/>
        <v>351.40000000000003</v>
      </c>
      <c r="H241" s="227">
        <f t="shared" si="33"/>
        <v>2108.4</v>
      </c>
      <c r="I241" s="57"/>
      <c r="J241" s="57"/>
      <c r="K241" s="57"/>
      <c r="L241" s="57"/>
      <c r="M241" s="57"/>
    </row>
    <row r="242" spans="1:13" s="5" customFormat="1" ht="33" customHeight="1">
      <c r="A242" s="207">
        <v>157</v>
      </c>
      <c r="B242" s="208" t="s">
        <v>630</v>
      </c>
      <c r="C242" s="208" t="s">
        <v>566</v>
      </c>
      <c r="D242" s="208" t="s">
        <v>682</v>
      </c>
      <c r="E242" s="208" t="s">
        <v>615</v>
      </c>
      <c r="F242" s="209">
        <v>4392</v>
      </c>
      <c r="G242" s="209">
        <f t="shared" si="36"/>
        <v>878.40000000000009</v>
      </c>
      <c r="H242" s="209">
        <f t="shared" si="33"/>
        <v>5270.4</v>
      </c>
      <c r="I242" s="57"/>
      <c r="J242" s="57"/>
      <c r="K242" s="57"/>
      <c r="L242" s="57"/>
      <c r="M242" s="57"/>
    </row>
    <row r="243" spans="1:13" s="5" customFormat="1" ht="33" customHeight="1">
      <c r="A243" s="225">
        <v>158</v>
      </c>
      <c r="B243" s="226" t="s">
        <v>583</v>
      </c>
      <c r="C243" s="226" t="s">
        <v>5</v>
      </c>
      <c r="D243" s="226" t="s">
        <v>584</v>
      </c>
      <c r="E243" s="226" t="s">
        <v>585</v>
      </c>
      <c r="F243" s="145">
        <v>2886</v>
      </c>
      <c r="G243" s="145">
        <f t="shared" si="36"/>
        <v>577.20000000000005</v>
      </c>
      <c r="H243" s="145">
        <f t="shared" si="33"/>
        <v>3463.2</v>
      </c>
      <c r="I243" s="57"/>
      <c r="J243" s="57"/>
      <c r="K243" s="57"/>
      <c r="L243" s="57"/>
      <c r="M243" s="57"/>
    </row>
    <row r="244" spans="1:13" s="5" customFormat="1" ht="33" customHeight="1">
      <c r="A244" s="228">
        <v>159</v>
      </c>
      <c r="B244" s="229" t="s">
        <v>685</v>
      </c>
      <c r="C244" s="226" t="s">
        <v>686</v>
      </c>
      <c r="D244" s="229" t="s">
        <v>683</v>
      </c>
      <c r="E244" s="226" t="s">
        <v>565</v>
      </c>
      <c r="F244" s="230">
        <v>2550</v>
      </c>
      <c r="G244" s="230">
        <f t="shared" si="36"/>
        <v>510</v>
      </c>
      <c r="H244" s="230">
        <f t="shared" si="33"/>
        <v>3060</v>
      </c>
      <c r="I244" s="57"/>
      <c r="J244" s="57"/>
      <c r="K244" s="57"/>
      <c r="L244" s="57"/>
      <c r="M244" s="57"/>
    </row>
    <row r="245" spans="1:13" s="5" customFormat="1" ht="33" customHeight="1">
      <c r="A245" s="228"/>
      <c r="B245" s="229"/>
      <c r="C245" s="226" t="s">
        <v>687</v>
      </c>
      <c r="D245" s="229"/>
      <c r="E245" s="226" t="s">
        <v>616</v>
      </c>
      <c r="F245" s="230"/>
      <c r="G245" s="230"/>
      <c r="H245" s="230"/>
      <c r="I245" s="57"/>
      <c r="J245" s="57"/>
      <c r="K245" s="57"/>
      <c r="L245" s="57"/>
      <c r="M245" s="57"/>
    </row>
    <row r="246" spans="1:13" s="5" customFormat="1" ht="33" customHeight="1">
      <c r="A246" s="231">
        <v>160</v>
      </c>
      <c r="B246" s="232" t="s">
        <v>688</v>
      </c>
      <c r="C246" s="208" t="s">
        <v>689</v>
      </c>
      <c r="D246" s="232" t="s">
        <v>683</v>
      </c>
      <c r="E246" s="208" t="s">
        <v>107</v>
      </c>
      <c r="F246" s="233">
        <v>2823</v>
      </c>
      <c r="G246" s="233">
        <f t="shared" si="36"/>
        <v>564.6</v>
      </c>
      <c r="H246" s="233">
        <f t="shared" si="33"/>
        <v>3387.6</v>
      </c>
      <c r="I246" s="57"/>
      <c r="J246" s="57"/>
      <c r="K246" s="57"/>
      <c r="L246" s="57"/>
      <c r="M246" s="57"/>
    </row>
    <row r="247" spans="1:13" s="5" customFormat="1" ht="33" customHeight="1">
      <c r="A247" s="231"/>
      <c r="B247" s="232"/>
      <c r="C247" s="208" t="s">
        <v>471</v>
      </c>
      <c r="D247" s="232"/>
      <c r="E247" s="208" t="s">
        <v>684</v>
      </c>
      <c r="F247" s="233"/>
      <c r="G247" s="233"/>
      <c r="H247" s="233"/>
      <c r="I247" s="57"/>
      <c r="J247" s="57"/>
      <c r="K247" s="57"/>
      <c r="L247" s="57"/>
      <c r="M247" s="57"/>
    </row>
    <row r="248" spans="1:13" s="5" customFormat="1" ht="33" customHeight="1">
      <c r="A248" s="225">
        <v>161</v>
      </c>
      <c r="B248" s="229" t="s">
        <v>690</v>
      </c>
      <c r="C248" s="229"/>
      <c r="D248" s="229"/>
      <c r="E248" s="229"/>
      <c r="F248" s="145">
        <v>53961</v>
      </c>
      <c r="G248" s="145">
        <f t="shared" si="36"/>
        <v>10792.2</v>
      </c>
      <c r="H248" s="145">
        <f t="shared" ref="H248:H249" si="37">F248+G248</f>
        <v>64753.2</v>
      </c>
      <c r="I248" s="57"/>
      <c r="J248" s="57"/>
      <c r="K248" s="57"/>
      <c r="L248" s="57"/>
      <c r="M248" s="57"/>
    </row>
    <row r="249" spans="1:13" s="5" customFormat="1" ht="33" customHeight="1">
      <c r="A249" s="225">
        <v>162</v>
      </c>
      <c r="B249" s="232" t="s">
        <v>691</v>
      </c>
      <c r="C249" s="232"/>
      <c r="D249" s="232"/>
      <c r="E249" s="232"/>
      <c r="F249" s="76">
        <v>53961</v>
      </c>
      <c r="G249" s="76">
        <f t="shared" si="36"/>
        <v>10792.2</v>
      </c>
      <c r="H249" s="76">
        <f t="shared" si="37"/>
        <v>64753.2</v>
      </c>
      <c r="I249" s="57"/>
      <c r="J249" s="57"/>
      <c r="K249" s="57"/>
      <c r="L249" s="57"/>
      <c r="M249" s="57"/>
    </row>
    <row r="250" spans="1:13" s="5" customFormat="1" ht="25.5">
      <c r="A250" s="234">
        <v>163</v>
      </c>
      <c r="B250" s="235" t="s">
        <v>301</v>
      </c>
      <c r="C250" s="236" t="s">
        <v>601</v>
      </c>
      <c r="D250" s="236" t="s">
        <v>473</v>
      </c>
      <c r="E250" s="237" t="s">
        <v>302</v>
      </c>
      <c r="F250" s="238">
        <v>2008</v>
      </c>
      <c r="G250" s="239">
        <f t="shared" ref="G250:G252" si="38">(F250)*0.2</f>
        <v>401.6</v>
      </c>
      <c r="H250" s="240">
        <f t="shared" ref="H250:H256" si="39">SUM(F250:G250)</f>
        <v>2409.6</v>
      </c>
      <c r="I250" s="57"/>
      <c r="J250" s="57"/>
      <c r="K250" s="57"/>
      <c r="L250" s="57"/>
      <c r="M250" s="57"/>
    </row>
    <row r="251" spans="1:13" s="5" customFormat="1" ht="25.5">
      <c r="A251" s="241"/>
      <c r="B251" s="242"/>
      <c r="C251" s="243" t="s">
        <v>600</v>
      </c>
      <c r="D251" s="244" t="s">
        <v>474</v>
      </c>
      <c r="E251" s="244" t="s">
        <v>302</v>
      </c>
      <c r="F251" s="245">
        <v>2008</v>
      </c>
      <c r="G251" s="224">
        <f t="shared" si="38"/>
        <v>401.6</v>
      </c>
      <c r="H251" s="183">
        <f t="shared" si="39"/>
        <v>2409.6</v>
      </c>
      <c r="I251" s="57"/>
      <c r="J251" s="57"/>
      <c r="K251" s="57"/>
      <c r="L251" s="57"/>
      <c r="M251" s="57"/>
    </row>
    <row r="252" spans="1:13" s="5" customFormat="1" ht="25.5">
      <c r="A252" s="241"/>
      <c r="B252" s="242"/>
      <c r="C252" s="243" t="s">
        <v>600</v>
      </c>
      <c r="D252" s="244" t="s">
        <v>593</v>
      </c>
      <c r="E252" s="244" t="s">
        <v>302</v>
      </c>
      <c r="F252" s="245">
        <v>2008</v>
      </c>
      <c r="G252" s="224">
        <f t="shared" si="38"/>
        <v>401.6</v>
      </c>
      <c r="H252" s="245">
        <v>1300</v>
      </c>
      <c r="I252" s="57"/>
      <c r="J252" s="57"/>
      <c r="K252" s="57"/>
      <c r="L252" s="57"/>
      <c r="M252" s="57"/>
    </row>
    <row r="253" spans="1:13" s="5" customFormat="1" ht="25.5">
      <c r="A253" s="241"/>
      <c r="B253" s="242"/>
      <c r="C253" s="243" t="s">
        <v>600</v>
      </c>
      <c r="D253" s="243" t="s">
        <v>475</v>
      </c>
      <c r="E253" s="244" t="s">
        <v>303</v>
      </c>
      <c r="F253" s="245">
        <v>2008</v>
      </c>
      <c r="G253" s="224">
        <f t="shared" ref="G253:G262" si="40">(F253)*0.2</f>
        <v>401.6</v>
      </c>
      <c r="H253" s="183">
        <f t="shared" si="39"/>
        <v>2409.6</v>
      </c>
      <c r="I253" s="57"/>
      <c r="J253" s="57"/>
      <c r="K253" s="57"/>
      <c r="L253" s="57"/>
      <c r="M253" s="57"/>
    </row>
    <row r="254" spans="1:13" ht="33.75" customHeight="1">
      <c r="A254" s="106">
        <v>164</v>
      </c>
      <c r="B254" s="90" t="s">
        <v>304</v>
      </c>
      <c r="C254" s="90" t="s">
        <v>305</v>
      </c>
      <c r="D254" s="90" t="s">
        <v>474</v>
      </c>
      <c r="E254" s="90" t="s">
        <v>306</v>
      </c>
      <c r="F254" s="91">
        <v>2510</v>
      </c>
      <c r="G254" s="139">
        <f t="shared" si="40"/>
        <v>502</v>
      </c>
      <c r="H254" s="113">
        <f t="shared" si="39"/>
        <v>3012</v>
      </c>
      <c r="I254" s="10"/>
      <c r="J254" s="10"/>
      <c r="K254" s="10"/>
      <c r="L254" s="10"/>
      <c r="M254" s="10"/>
    </row>
    <row r="255" spans="1:13" s="5" customFormat="1" ht="30" customHeight="1">
      <c r="A255" s="246">
        <v>165</v>
      </c>
      <c r="B255" s="244" t="s">
        <v>307</v>
      </c>
      <c r="C255" s="244" t="s">
        <v>307</v>
      </c>
      <c r="D255" s="244" t="s">
        <v>474</v>
      </c>
      <c r="E255" s="243" t="s">
        <v>308</v>
      </c>
      <c r="F255" s="245">
        <v>2761</v>
      </c>
      <c r="G255" s="224">
        <f t="shared" si="40"/>
        <v>552.20000000000005</v>
      </c>
      <c r="H255" s="183">
        <f t="shared" si="39"/>
        <v>3313.2</v>
      </c>
      <c r="I255" s="57"/>
      <c r="J255" s="57"/>
      <c r="K255" s="57"/>
      <c r="L255" s="57"/>
      <c r="M255" s="57"/>
    </row>
    <row r="256" spans="1:13" ht="30" customHeight="1">
      <c r="A256" s="106">
        <v>166</v>
      </c>
      <c r="B256" s="90" t="s">
        <v>309</v>
      </c>
      <c r="C256" s="107" t="s">
        <v>310</v>
      </c>
      <c r="D256" s="107" t="s">
        <v>474</v>
      </c>
      <c r="E256" s="90" t="s">
        <v>311</v>
      </c>
      <c r="F256" s="91">
        <v>2510</v>
      </c>
      <c r="G256" s="139">
        <f t="shared" si="40"/>
        <v>502</v>
      </c>
      <c r="H256" s="113">
        <f t="shared" si="39"/>
        <v>3012</v>
      </c>
      <c r="I256" s="10"/>
      <c r="J256" s="10"/>
      <c r="K256" s="10"/>
      <c r="L256" s="10"/>
      <c r="M256" s="10"/>
    </row>
    <row r="257" spans="1:13" s="5" customFormat="1" ht="28.5" customHeight="1">
      <c r="A257" s="246">
        <v>167</v>
      </c>
      <c r="B257" s="244" t="s">
        <v>301</v>
      </c>
      <c r="C257" s="244" t="s">
        <v>312</v>
      </c>
      <c r="D257" s="244" t="s">
        <v>476</v>
      </c>
      <c r="E257" s="244" t="s">
        <v>313</v>
      </c>
      <c r="F257" s="245">
        <v>2761</v>
      </c>
      <c r="G257" s="224">
        <f t="shared" si="40"/>
        <v>552.20000000000005</v>
      </c>
      <c r="H257" s="183">
        <f>F257+G257</f>
        <v>3313.2</v>
      </c>
      <c r="I257" s="57"/>
      <c r="J257" s="57"/>
      <c r="K257" s="57"/>
      <c r="L257" s="57"/>
      <c r="M257" s="57"/>
    </row>
    <row r="258" spans="1:13" ht="30" customHeight="1">
      <c r="A258" s="106">
        <v>168</v>
      </c>
      <c r="B258" s="90" t="s">
        <v>301</v>
      </c>
      <c r="C258" s="90" t="s">
        <v>314</v>
      </c>
      <c r="D258" s="247" t="s">
        <v>477</v>
      </c>
      <c r="E258" s="248" t="s">
        <v>315</v>
      </c>
      <c r="F258" s="91">
        <v>2008</v>
      </c>
      <c r="G258" s="139">
        <f t="shared" si="40"/>
        <v>401.6</v>
      </c>
      <c r="H258" s="113">
        <f t="shared" ref="H258:H262" si="41">F258+G258</f>
        <v>2409.6</v>
      </c>
      <c r="I258" s="10"/>
      <c r="J258" s="10"/>
      <c r="K258" s="10"/>
      <c r="L258" s="10"/>
      <c r="M258" s="10"/>
    </row>
    <row r="259" spans="1:13" ht="30" customHeight="1">
      <c r="A259" s="246">
        <v>169</v>
      </c>
      <c r="B259" s="244" t="s">
        <v>304</v>
      </c>
      <c r="C259" s="249" t="s">
        <v>305</v>
      </c>
      <c r="D259" s="250" t="s">
        <v>594</v>
      </c>
      <c r="E259" s="250" t="s">
        <v>595</v>
      </c>
      <c r="F259" s="251">
        <v>2510</v>
      </c>
      <c r="G259" s="224">
        <f t="shared" si="40"/>
        <v>502</v>
      </c>
      <c r="H259" s="183">
        <f t="shared" si="41"/>
        <v>3012</v>
      </c>
      <c r="I259" s="10"/>
      <c r="J259" s="10"/>
      <c r="K259" s="10"/>
      <c r="L259" s="10"/>
      <c r="M259" s="10"/>
    </row>
    <row r="260" spans="1:13" ht="30" customHeight="1">
      <c r="A260" s="106">
        <v>170</v>
      </c>
      <c r="B260" s="90" t="s">
        <v>307</v>
      </c>
      <c r="C260" s="252" t="s">
        <v>307</v>
      </c>
      <c r="D260" s="253" t="s">
        <v>596</v>
      </c>
      <c r="E260" s="253" t="s">
        <v>598</v>
      </c>
      <c r="F260" s="254">
        <v>2761</v>
      </c>
      <c r="G260" s="139">
        <f t="shared" si="40"/>
        <v>552.20000000000005</v>
      </c>
      <c r="H260" s="113">
        <f t="shared" si="41"/>
        <v>3313.2</v>
      </c>
      <c r="I260" s="10"/>
      <c r="J260" s="10"/>
      <c r="K260" s="10"/>
      <c r="L260" s="10"/>
      <c r="M260" s="10"/>
    </row>
    <row r="261" spans="1:13" ht="30" customHeight="1">
      <c r="A261" s="246">
        <v>171</v>
      </c>
      <c r="B261" s="244" t="s">
        <v>309</v>
      </c>
      <c r="C261" s="255" t="s">
        <v>310</v>
      </c>
      <c r="D261" s="250" t="s">
        <v>596</v>
      </c>
      <c r="E261" s="250" t="s">
        <v>599</v>
      </c>
      <c r="F261" s="251">
        <v>2510</v>
      </c>
      <c r="G261" s="224">
        <f t="shared" si="40"/>
        <v>502</v>
      </c>
      <c r="H261" s="183">
        <f t="shared" si="41"/>
        <v>3012</v>
      </c>
      <c r="I261" s="10"/>
      <c r="J261" s="10"/>
      <c r="K261" s="10"/>
      <c r="L261" s="10"/>
      <c r="M261" s="10"/>
    </row>
    <row r="262" spans="1:13" ht="30" customHeight="1">
      <c r="A262" s="106">
        <v>172</v>
      </c>
      <c r="B262" s="90" t="s">
        <v>304</v>
      </c>
      <c r="C262" s="252" t="s">
        <v>305</v>
      </c>
      <c r="D262" s="253" t="s">
        <v>596</v>
      </c>
      <c r="E262" s="253" t="s">
        <v>597</v>
      </c>
      <c r="F262" s="254">
        <v>2510</v>
      </c>
      <c r="G262" s="139">
        <f t="shared" si="40"/>
        <v>502</v>
      </c>
      <c r="H262" s="113">
        <f t="shared" si="41"/>
        <v>3012</v>
      </c>
      <c r="I262" s="10"/>
      <c r="J262" s="10"/>
      <c r="K262" s="10"/>
      <c r="L262" s="10"/>
      <c r="M262" s="10"/>
    </row>
    <row r="263" spans="1:13" s="5" customFormat="1" ht="18" customHeight="1">
      <c r="A263" s="246">
        <v>173</v>
      </c>
      <c r="B263" s="244" t="s">
        <v>316</v>
      </c>
      <c r="C263" s="244" t="s">
        <v>5</v>
      </c>
      <c r="D263" s="237" t="s">
        <v>360</v>
      </c>
      <c r="E263" s="236" t="s">
        <v>739</v>
      </c>
      <c r="F263" s="245">
        <v>753</v>
      </c>
      <c r="G263" s="224">
        <f t="shared" ref="G263:G300" si="42">(F263)*0.2</f>
        <v>150.6</v>
      </c>
      <c r="H263" s="245">
        <f t="shared" ref="H263:H300" si="43">F263+G263</f>
        <v>903.6</v>
      </c>
      <c r="I263" s="57"/>
      <c r="J263" s="57"/>
      <c r="K263" s="57"/>
      <c r="L263" s="57"/>
      <c r="M263" s="57"/>
    </row>
    <row r="264" spans="1:13" ht="23.25" customHeight="1">
      <c r="A264" s="106">
        <v>174</v>
      </c>
      <c r="B264" s="90" t="s">
        <v>761</v>
      </c>
      <c r="C264" s="90" t="s">
        <v>5</v>
      </c>
      <c r="D264" s="90" t="s">
        <v>360</v>
      </c>
      <c r="E264" s="90" t="s">
        <v>317</v>
      </c>
      <c r="F264" s="91">
        <v>878</v>
      </c>
      <c r="G264" s="139">
        <f t="shared" si="42"/>
        <v>175.60000000000002</v>
      </c>
      <c r="H264" s="91">
        <f t="shared" si="43"/>
        <v>1053.5999999999999</v>
      </c>
      <c r="I264" s="10"/>
      <c r="J264" s="10"/>
      <c r="K264" s="10"/>
      <c r="L264" s="10"/>
      <c r="M264" s="10"/>
    </row>
    <row r="265" spans="1:13" s="5" customFormat="1" ht="30" customHeight="1">
      <c r="A265" s="246">
        <v>175</v>
      </c>
      <c r="B265" s="244" t="s">
        <v>762</v>
      </c>
      <c r="C265" s="244" t="s">
        <v>5</v>
      </c>
      <c r="D265" s="244" t="s">
        <v>360</v>
      </c>
      <c r="E265" s="244" t="s">
        <v>510</v>
      </c>
      <c r="F265" s="245">
        <v>816</v>
      </c>
      <c r="G265" s="224">
        <f t="shared" si="42"/>
        <v>163.20000000000002</v>
      </c>
      <c r="H265" s="245">
        <f t="shared" si="43"/>
        <v>979.2</v>
      </c>
      <c r="I265" s="57"/>
      <c r="J265" s="57"/>
      <c r="K265" s="57"/>
      <c r="L265" s="57"/>
      <c r="M265" s="57"/>
    </row>
    <row r="266" spans="1:13" ht="30" customHeight="1">
      <c r="A266" s="106">
        <v>176</v>
      </c>
      <c r="B266" s="90" t="s">
        <v>763</v>
      </c>
      <c r="C266" s="90" t="s">
        <v>5</v>
      </c>
      <c r="D266" s="107" t="s">
        <v>360</v>
      </c>
      <c r="E266" s="90" t="s">
        <v>318</v>
      </c>
      <c r="F266" s="91">
        <v>1255</v>
      </c>
      <c r="G266" s="139">
        <f t="shared" si="42"/>
        <v>251</v>
      </c>
      <c r="H266" s="91">
        <f t="shared" si="43"/>
        <v>1506</v>
      </c>
      <c r="I266" s="10"/>
      <c r="J266" s="10"/>
      <c r="K266" s="10"/>
      <c r="L266" s="10"/>
      <c r="M266" s="10"/>
    </row>
    <row r="267" spans="1:13" s="5" customFormat="1" ht="30" customHeight="1">
      <c r="A267" s="246">
        <v>177</v>
      </c>
      <c r="B267" s="244" t="s">
        <v>763</v>
      </c>
      <c r="C267" s="244" t="s">
        <v>5</v>
      </c>
      <c r="D267" s="243" t="s">
        <v>590</v>
      </c>
      <c r="E267" s="244" t="s">
        <v>521</v>
      </c>
      <c r="F267" s="245">
        <v>1255</v>
      </c>
      <c r="G267" s="224">
        <f t="shared" si="42"/>
        <v>251</v>
      </c>
      <c r="H267" s="245">
        <f t="shared" si="43"/>
        <v>1506</v>
      </c>
      <c r="I267" s="57"/>
      <c r="J267" s="57"/>
      <c r="K267" s="57"/>
      <c r="L267" s="57"/>
      <c r="M267" s="57"/>
    </row>
    <row r="268" spans="1:13" ht="30" customHeight="1">
      <c r="A268" s="256">
        <v>178</v>
      </c>
      <c r="B268" s="248" t="s">
        <v>764</v>
      </c>
      <c r="C268" s="73" t="s">
        <v>5</v>
      </c>
      <c r="D268" s="90" t="s">
        <v>360</v>
      </c>
      <c r="E268" s="90" t="s">
        <v>319</v>
      </c>
      <c r="F268" s="91">
        <v>1318</v>
      </c>
      <c r="G268" s="139">
        <f t="shared" si="42"/>
        <v>263.60000000000002</v>
      </c>
      <c r="H268" s="91">
        <f t="shared" si="43"/>
        <v>1581.6</v>
      </c>
      <c r="I268" s="10"/>
      <c r="J268" s="10"/>
      <c r="K268" s="10"/>
      <c r="L268" s="10"/>
      <c r="M268" s="10"/>
    </row>
    <row r="269" spans="1:13" s="5" customFormat="1" ht="30" customHeight="1">
      <c r="A269" s="246">
        <v>179</v>
      </c>
      <c r="B269" s="243" t="s">
        <v>765</v>
      </c>
      <c r="C269" s="244" t="s">
        <v>5</v>
      </c>
      <c r="D269" s="244" t="s">
        <v>360</v>
      </c>
      <c r="E269" s="243" t="s">
        <v>522</v>
      </c>
      <c r="F269" s="245">
        <v>1506</v>
      </c>
      <c r="G269" s="224">
        <f t="shared" si="42"/>
        <v>301.2</v>
      </c>
      <c r="H269" s="245">
        <f t="shared" si="43"/>
        <v>1807.2</v>
      </c>
      <c r="I269" s="57"/>
      <c r="J269" s="57"/>
      <c r="K269" s="57"/>
      <c r="L269" s="57"/>
      <c r="M269" s="57"/>
    </row>
    <row r="270" spans="1:13" ht="25.5">
      <c r="A270" s="106">
        <v>180</v>
      </c>
      <c r="B270" s="107" t="s">
        <v>320</v>
      </c>
      <c r="C270" s="90" t="s">
        <v>5</v>
      </c>
      <c r="D270" s="90" t="s">
        <v>415</v>
      </c>
      <c r="E270" s="90" t="s">
        <v>511</v>
      </c>
      <c r="F270" s="91">
        <v>816</v>
      </c>
      <c r="G270" s="139">
        <f t="shared" si="42"/>
        <v>163.20000000000002</v>
      </c>
      <c r="H270" s="91">
        <f t="shared" si="43"/>
        <v>979.2</v>
      </c>
      <c r="I270" s="10"/>
      <c r="J270" s="10"/>
      <c r="K270" s="10"/>
      <c r="L270" s="10"/>
      <c r="M270" s="10"/>
    </row>
    <row r="271" spans="1:13" s="5" customFormat="1" ht="25.5">
      <c r="A271" s="117">
        <v>181</v>
      </c>
      <c r="B271" s="119" t="s">
        <v>321</v>
      </c>
      <c r="C271" s="118"/>
      <c r="D271" s="119" t="s">
        <v>479</v>
      </c>
      <c r="E271" s="119" t="s">
        <v>322</v>
      </c>
      <c r="F271" s="120">
        <v>1506</v>
      </c>
      <c r="G271" s="227">
        <f t="shared" si="42"/>
        <v>301.2</v>
      </c>
      <c r="H271" s="120">
        <f t="shared" si="43"/>
        <v>1807.2</v>
      </c>
      <c r="I271" s="57"/>
      <c r="J271" s="57"/>
      <c r="K271" s="57"/>
      <c r="L271" s="57"/>
      <c r="M271" s="57"/>
    </row>
    <row r="272" spans="1:13" ht="38.25">
      <c r="A272" s="72">
        <v>182</v>
      </c>
      <c r="B272" s="74" t="s">
        <v>323</v>
      </c>
      <c r="C272" s="73" t="s">
        <v>5</v>
      </c>
      <c r="D272" s="73" t="s">
        <v>480</v>
      </c>
      <c r="E272" s="73" t="s">
        <v>324</v>
      </c>
      <c r="F272" s="75">
        <v>1255</v>
      </c>
      <c r="G272" s="209">
        <f t="shared" si="42"/>
        <v>251</v>
      </c>
      <c r="H272" s="75">
        <f t="shared" si="43"/>
        <v>1506</v>
      </c>
      <c r="I272" s="10"/>
      <c r="J272" s="10"/>
      <c r="K272" s="10"/>
      <c r="L272" s="10"/>
      <c r="M272" s="10"/>
    </row>
    <row r="273" spans="1:13" ht="30" customHeight="1">
      <c r="A273" s="246">
        <v>183</v>
      </c>
      <c r="B273" s="243" t="s">
        <v>325</v>
      </c>
      <c r="C273" s="244" t="s">
        <v>5</v>
      </c>
      <c r="D273" s="244" t="s">
        <v>360</v>
      </c>
      <c r="E273" s="244" t="s">
        <v>326</v>
      </c>
      <c r="F273" s="245">
        <v>816</v>
      </c>
      <c r="G273" s="224">
        <f t="shared" si="42"/>
        <v>163.20000000000002</v>
      </c>
      <c r="H273" s="245">
        <f t="shared" si="43"/>
        <v>979.2</v>
      </c>
      <c r="I273" s="10"/>
      <c r="J273" s="10"/>
      <c r="K273" s="10"/>
      <c r="L273" s="10"/>
      <c r="M273" s="10"/>
    </row>
    <row r="274" spans="1:13" s="5" customFormat="1" ht="29.25" customHeight="1">
      <c r="A274" s="106">
        <v>184</v>
      </c>
      <c r="B274" s="107" t="s">
        <v>327</v>
      </c>
      <c r="C274" s="90" t="s">
        <v>5</v>
      </c>
      <c r="D274" s="107" t="s">
        <v>766</v>
      </c>
      <c r="E274" s="90" t="s">
        <v>512</v>
      </c>
      <c r="F274" s="91">
        <v>1255</v>
      </c>
      <c r="G274" s="139">
        <f t="shared" si="42"/>
        <v>251</v>
      </c>
      <c r="H274" s="91">
        <f t="shared" si="43"/>
        <v>1506</v>
      </c>
      <c r="I274" s="57"/>
      <c r="J274" s="57"/>
      <c r="K274" s="57"/>
      <c r="L274" s="57"/>
      <c r="M274" s="57"/>
    </row>
    <row r="275" spans="1:13" ht="47.25" customHeight="1">
      <c r="A275" s="117">
        <v>185</v>
      </c>
      <c r="B275" s="119" t="s">
        <v>328</v>
      </c>
      <c r="C275" s="118" t="s">
        <v>5</v>
      </c>
      <c r="D275" s="118" t="s">
        <v>590</v>
      </c>
      <c r="E275" s="118" t="s">
        <v>329</v>
      </c>
      <c r="F275" s="120">
        <v>1255</v>
      </c>
      <c r="G275" s="227">
        <f t="shared" si="42"/>
        <v>251</v>
      </c>
      <c r="H275" s="120">
        <f t="shared" si="43"/>
        <v>1506</v>
      </c>
      <c r="I275" s="10"/>
      <c r="J275" s="10"/>
      <c r="K275" s="10"/>
      <c r="L275" s="10"/>
      <c r="M275" s="10"/>
    </row>
    <row r="276" spans="1:13" s="5" customFormat="1" ht="30" customHeight="1">
      <c r="A276" s="257">
        <v>186</v>
      </c>
      <c r="B276" s="107" t="s">
        <v>330</v>
      </c>
      <c r="C276" s="90" t="s">
        <v>5</v>
      </c>
      <c r="D276" s="90" t="s">
        <v>360</v>
      </c>
      <c r="E276" s="90" t="s">
        <v>513</v>
      </c>
      <c r="F276" s="91">
        <v>941</v>
      </c>
      <c r="G276" s="139">
        <f t="shared" si="42"/>
        <v>188.20000000000002</v>
      </c>
      <c r="H276" s="91">
        <f t="shared" si="43"/>
        <v>1129.2</v>
      </c>
      <c r="I276" s="57"/>
      <c r="J276" s="57"/>
      <c r="K276" s="57"/>
      <c r="L276" s="57"/>
      <c r="M276" s="57"/>
    </row>
    <row r="277" spans="1:13" ht="30" customHeight="1">
      <c r="A277" s="258">
        <v>187</v>
      </c>
      <c r="B277" s="243" t="s">
        <v>767</v>
      </c>
      <c r="C277" s="244" t="s">
        <v>5</v>
      </c>
      <c r="D277" s="244" t="s">
        <v>360</v>
      </c>
      <c r="E277" s="244" t="s">
        <v>514</v>
      </c>
      <c r="F277" s="245">
        <v>1380</v>
      </c>
      <c r="G277" s="224">
        <f t="shared" si="42"/>
        <v>276</v>
      </c>
      <c r="H277" s="245">
        <f t="shared" si="43"/>
        <v>1656</v>
      </c>
      <c r="I277" s="10"/>
      <c r="J277" s="10"/>
      <c r="K277" s="10"/>
      <c r="L277" s="10"/>
      <c r="M277" s="10"/>
    </row>
    <row r="278" spans="1:13" s="5" customFormat="1" ht="30" customHeight="1">
      <c r="A278" s="257">
        <v>188</v>
      </c>
      <c r="B278" s="107" t="s">
        <v>768</v>
      </c>
      <c r="C278" s="90" t="s">
        <v>5</v>
      </c>
      <c r="D278" s="90" t="s">
        <v>360</v>
      </c>
      <c r="E278" s="107" t="s">
        <v>331</v>
      </c>
      <c r="F278" s="91">
        <v>1945</v>
      </c>
      <c r="G278" s="139">
        <f t="shared" si="42"/>
        <v>389</v>
      </c>
      <c r="H278" s="91">
        <f t="shared" si="43"/>
        <v>2334</v>
      </c>
      <c r="I278" s="57"/>
      <c r="J278" s="57"/>
      <c r="K278" s="57"/>
      <c r="L278" s="57"/>
      <c r="M278" s="57"/>
    </row>
    <row r="279" spans="1:13" ht="30" customHeight="1">
      <c r="A279" s="258">
        <v>189</v>
      </c>
      <c r="B279" s="243" t="s">
        <v>332</v>
      </c>
      <c r="C279" s="244" t="s">
        <v>5</v>
      </c>
      <c r="D279" s="244" t="s">
        <v>360</v>
      </c>
      <c r="E279" s="244" t="s">
        <v>515</v>
      </c>
      <c r="F279" s="245">
        <v>816</v>
      </c>
      <c r="G279" s="224">
        <f t="shared" si="42"/>
        <v>163.20000000000002</v>
      </c>
      <c r="H279" s="245">
        <f t="shared" si="43"/>
        <v>979.2</v>
      </c>
      <c r="I279" s="16"/>
      <c r="J279" s="17"/>
      <c r="K279" s="17"/>
      <c r="L279" s="17"/>
      <c r="M279" s="17"/>
    </row>
    <row r="280" spans="1:13" s="5" customFormat="1" ht="30" customHeight="1">
      <c r="A280" s="259">
        <v>190</v>
      </c>
      <c r="B280" s="247" t="s">
        <v>487</v>
      </c>
      <c r="C280" s="73" t="s">
        <v>5</v>
      </c>
      <c r="D280" s="90" t="s">
        <v>360</v>
      </c>
      <c r="E280" s="90" t="s">
        <v>516</v>
      </c>
      <c r="F280" s="91">
        <v>816</v>
      </c>
      <c r="G280" s="139">
        <f t="shared" si="42"/>
        <v>163.20000000000002</v>
      </c>
      <c r="H280" s="91">
        <f t="shared" si="43"/>
        <v>979.2</v>
      </c>
      <c r="I280" s="16"/>
      <c r="J280" s="17"/>
      <c r="K280" s="17"/>
      <c r="L280" s="17"/>
      <c r="M280" s="17"/>
    </row>
    <row r="281" spans="1:13" ht="30" customHeight="1">
      <c r="A281" s="260">
        <v>191</v>
      </c>
      <c r="B281" s="261" t="s">
        <v>333</v>
      </c>
      <c r="C281" s="261" t="s">
        <v>5</v>
      </c>
      <c r="D281" s="118" t="s">
        <v>409</v>
      </c>
      <c r="E281" s="118" t="s">
        <v>113</v>
      </c>
      <c r="F281" s="120">
        <v>878</v>
      </c>
      <c r="G281" s="227">
        <f t="shared" si="42"/>
        <v>175.60000000000002</v>
      </c>
      <c r="H281" s="120">
        <f t="shared" si="43"/>
        <v>1053.5999999999999</v>
      </c>
      <c r="I281" s="10"/>
      <c r="J281" s="10"/>
      <c r="K281" s="10"/>
      <c r="L281" s="10"/>
      <c r="M281" s="10"/>
    </row>
    <row r="282" spans="1:13" ht="30" customHeight="1">
      <c r="A282" s="260"/>
      <c r="B282" s="261"/>
      <c r="C282" s="261"/>
      <c r="D282" s="118" t="s">
        <v>481</v>
      </c>
      <c r="E282" s="118" t="s">
        <v>334</v>
      </c>
      <c r="F282" s="120">
        <v>878</v>
      </c>
      <c r="G282" s="227">
        <f t="shared" si="42"/>
        <v>175.60000000000002</v>
      </c>
      <c r="H282" s="120">
        <f t="shared" si="43"/>
        <v>1053.5999999999999</v>
      </c>
      <c r="I282" s="10"/>
      <c r="J282" s="10"/>
      <c r="K282" s="10"/>
      <c r="L282" s="10"/>
      <c r="M282" s="10"/>
    </row>
    <row r="283" spans="1:13" s="5" customFormat="1" ht="30" customHeight="1">
      <c r="A283" s="257">
        <v>192</v>
      </c>
      <c r="B283" s="90" t="s">
        <v>769</v>
      </c>
      <c r="C283" s="90" t="s">
        <v>5</v>
      </c>
      <c r="D283" s="90" t="s">
        <v>415</v>
      </c>
      <c r="E283" s="90" t="s">
        <v>517</v>
      </c>
      <c r="F283" s="91">
        <v>1380</v>
      </c>
      <c r="G283" s="139">
        <f t="shared" si="42"/>
        <v>276</v>
      </c>
      <c r="H283" s="91">
        <f t="shared" si="43"/>
        <v>1656</v>
      </c>
      <c r="I283" s="57"/>
      <c r="J283" s="57"/>
      <c r="K283" s="57"/>
      <c r="L283" s="57"/>
      <c r="M283" s="57"/>
    </row>
    <row r="284" spans="1:13" ht="30" customHeight="1">
      <c r="A284" s="258">
        <v>193</v>
      </c>
      <c r="B284" s="243" t="s">
        <v>770</v>
      </c>
      <c r="C284" s="244" t="s">
        <v>5</v>
      </c>
      <c r="D284" s="244" t="s">
        <v>415</v>
      </c>
      <c r="E284" s="243" t="s">
        <v>335</v>
      </c>
      <c r="F284" s="245">
        <v>1820</v>
      </c>
      <c r="G284" s="224">
        <f t="shared" si="42"/>
        <v>364</v>
      </c>
      <c r="H284" s="245">
        <f t="shared" si="43"/>
        <v>2184</v>
      </c>
      <c r="I284" s="10"/>
      <c r="J284" s="10"/>
      <c r="K284" s="10"/>
      <c r="L284" s="10"/>
      <c r="M284" s="10"/>
    </row>
    <row r="285" spans="1:13" s="5" customFormat="1" ht="30" customHeight="1">
      <c r="A285" s="72">
        <v>194</v>
      </c>
      <c r="B285" s="74" t="s">
        <v>336</v>
      </c>
      <c r="C285" s="73" t="s">
        <v>5</v>
      </c>
      <c r="D285" s="73" t="s">
        <v>368</v>
      </c>
      <c r="E285" s="73" t="s">
        <v>337</v>
      </c>
      <c r="F285" s="75">
        <v>690</v>
      </c>
      <c r="G285" s="209">
        <f t="shared" si="42"/>
        <v>138</v>
      </c>
      <c r="H285" s="75">
        <f t="shared" si="43"/>
        <v>828</v>
      </c>
      <c r="I285" s="57"/>
      <c r="J285" s="57"/>
      <c r="K285" s="57"/>
      <c r="L285" s="57"/>
      <c r="M285" s="57"/>
    </row>
    <row r="286" spans="1:13" ht="30" customHeight="1">
      <c r="A286" s="117">
        <v>195</v>
      </c>
      <c r="B286" s="118" t="s">
        <v>338</v>
      </c>
      <c r="C286" s="118" t="s">
        <v>5</v>
      </c>
      <c r="D286" s="118" t="s">
        <v>368</v>
      </c>
      <c r="E286" s="118" t="s">
        <v>339</v>
      </c>
      <c r="F286" s="120">
        <v>314</v>
      </c>
      <c r="G286" s="227">
        <f t="shared" si="42"/>
        <v>62.800000000000004</v>
      </c>
      <c r="H286" s="120">
        <f t="shared" si="43"/>
        <v>376.8</v>
      </c>
      <c r="I286" s="10"/>
      <c r="J286" s="10"/>
      <c r="K286" s="10"/>
      <c r="L286" s="10"/>
      <c r="M286" s="10"/>
    </row>
    <row r="287" spans="1:13" s="5" customFormat="1" ht="30" customHeight="1">
      <c r="A287" s="257">
        <v>196</v>
      </c>
      <c r="B287" s="107" t="s">
        <v>340</v>
      </c>
      <c r="C287" s="90" t="s">
        <v>5</v>
      </c>
      <c r="D287" s="90" t="s">
        <v>360</v>
      </c>
      <c r="E287" s="107" t="s">
        <v>518</v>
      </c>
      <c r="F287" s="91">
        <v>1820</v>
      </c>
      <c r="G287" s="139">
        <f t="shared" si="42"/>
        <v>364</v>
      </c>
      <c r="H287" s="91">
        <f t="shared" si="43"/>
        <v>2184</v>
      </c>
      <c r="I287" s="57"/>
      <c r="J287" s="57"/>
      <c r="K287" s="57"/>
      <c r="L287" s="57"/>
      <c r="M287" s="57"/>
    </row>
    <row r="288" spans="1:13" ht="30" customHeight="1">
      <c r="A288" s="117">
        <v>197</v>
      </c>
      <c r="B288" s="118" t="s">
        <v>341</v>
      </c>
      <c r="C288" s="118" t="s">
        <v>5</v>
      </c>
      <c r="D288" s="118" t="s">
        <v>482</v>
      </c>
      <c r="E288" s="118" t="s">
        <v>342</v>
      </c>
      <c r="F288" s="120" t="s">
        <v>699</v>
      </c>
      <c r="G288" s="227" t="s">
        <v>699</v>
      </c>
      <c r="H288" s="120" t="s">
        <v>699</v>
      </c>
      <c r="I288" s="10"/>
      <c r="J288" s="10"/>
      <c r="K288" s="10"/>
      <c r="L288" s="10"/>
      <c r="M288" s="10"/>
    </row>
    <row r="289" spans="1:13" s="5" customFormat="1" ht="30" customHeight="1">
      <c r="A289" s="72">
        <v>198</v>
      </c>
      <c r="B289" s="73" t="s">
        <v>343</v>
      </c>
      <c r="C289" s="73" t="s">
        <v>5</v>
      </c>
      <c r="D289" s="73" t="s">
        <v>483</v>
      </c>
      <c r="E289" s="73" t="s">
        <v>344</v>
      </c>
      <c r="F289" s="75" t="s">
        <v>699</v>
      </c>
      <c r="G289" s="209" t="s">
        <v>699</v>
      </c>
      <c r="H289" s="75" t="s">
        <v>699</v>
      </c>
      <c r="I289" s="57"/>
      <c r="J289" s="57"/>
      <c r="K289" s="57"/>
      <c r="L289" s="57"/>
      <c r="M289" s="57"/>
    </row>
    <row r="290" spans="1:13" ht="30" customHeight="1">
      <c r="A290" s="258">
        <v>199</v>
      </c>
      <c r="B290" s="243" t="s">
        <v>345</v>
      </c>
      <c r="C290" s="244" t="s">
        <v>5</v>
      </c>
      <c r="D290" s="244" t="s">
        <v>480</v>
      </c>
      <c r="E290" s="244" t="s">
        <v>346</v>
      </c>
      <c r="F290" s="245">
        <v>753</v>
      </c>
      <c r="G290" s="224">
        <f t="shared" si="42"/>
        <v>150.6</v>
      </c>
      <c r="H290" s="245">
        <f t="shared" si="43"/>
        <v>903.6</v>
      </c>
      <c r="I290" s="10"/>
      <c r="J290" s="10"/>
      <c r="K290" s="10"/>
      <c r="L290" s="10"/>
      <c r="M290" s="10"/>
    </row>
    <row r="291" spans="1:13" s="5" customFormat="1" ht="30" customHeight="1">
      <c r="A291" s="72">
        <v>200</v>
      </c>
      <c r="B291" s="74" t="s">
        <v>347</v>
      </c>
      <c r="C291" s="73" t="s">
        <v>5</v>
      </c>
      <c r="D291" s="73" t="s">
        <v>590</v>
      </c>
      <c r="E291" s="73" t="s">
        <v>741</v>
      </c>
      <c r="F291" s="75">
        <v>878</v>
      </c>
      <c r="G291" s="209">
        <f t="shared" si="42"/>
        <v>175.60000000000002</v>
      </c>
      <c r="H291" s="75">
        <f t="shared" si="43"/>
        <v>1053.5999999999999</v>
      </c>
      <c r="I291" s="57"/>
      <c r="J291" s="57"/>
      <c r="K291" s="57"/>
      <c r="L291" s="57"/>
      <c r="M291" s="57"/>
    </row>
    <row r="292" spans="1:13" ht="30" customHeight="1">
      <c r="A292" s="117">
        <v>201</v>
      </c>
      <c r="B292" s="118" t="s">
        <v>771</v>
      </c>
      <c r="C292" s="118" t="s">
        <v>5</v>
      </c>
      <c r="D292" s="118" t="s">
        <v>590</v>
      </c>
      <c r="E292" s="118" t="s">
        <v>742</v>
      </c>
      <c r="F292" s="120">
        <v>1380</v>
      </c>
      <c r="G292" s="227">
        <f t="shared" si="42"/>
        <v>276</v>
      </c>
      <c r="H292" s="120">
        <f t="shared" si="43"/>
        <v>1656</v>
      </c>
      <c r="I292" s="10"/>
      <c r="J292" s="10"/>
      <c r="K292" s="10"/>
      <c r="L292" s="10"/>
      <c r="M292" s="10"/>
    </row>
    <row r="293" spans="1:13" s="5" customFormat="1" ht="30" customHeight="1">
      <c r="A293" s="72">
        <v>202</v>
      </c>
      <c r="B293" s="74" t="s">
        <v>772</v>
      </c>
      <c r="C293" s="73" t="s">
        <v>5</v>
      </c>
      <c r="D293" s="73" t="s">
        <v>590</v>
      </c>
      <c r="E293" s="74" t="s">
        <v>348</v>
      </c>
      <c r="F293" s="75">
        <v>3850</v>
      </c>
      <c r="G293" s="209">
        <f t="shared" si="42"/>
        <v>770</v>
      </c>
      <c r="H293" s="75">
        <f t="shared" si="43"/>
        <v>4620</v>
      </c>
      <c r="I293" s="57"/>
      <c r="J293" s="57"/>
      <c r="K293" s="57"/>
      <c r="L293" s="57"/>
      <c r="M293" s="57"/>
    </row>
    <row r="294" spans="1:13" ht="30" customHeight="1">
      <c r="A294" s="260">
        <v>203</v>
      </c>
      <c r="B294" s="262" t="s">
        <v>349</v>
      </c>
      <c r="C294" s="263" t="s">
        <v>5</v>
      </c>
      <c r="D294" s="244" t="s">
        <v>433</v>
      </c>
      <c r="E294" s="244" t="s">
        <v>519</v>
      </c>
      <c r="F294" s="245">
        <v>1192</v>
      </c>
      <c r="G294" s="264">
        <f t="shared" si="42"/>
        <v>238.4</v>
      </c>
      <c r="H294" s="245">
        <f t="shared" si="43"/>
        <v>1430.4</v>
      </c>
      <c r="I294" s="10"/>
      <c r="J294" s="10"/>
      <c r="K294" s="10"/>
      <c r="L294" s="10"/>
      <c r="M294" s="10"/>
    </row>
    <row r="295" spans="1:13" ht="30" customHeight="1">
      <c r="A295" s="260"/>
      <c r="B295" s="262"/>
      <c r="C295" s="235"/>
      <c r="D295" s="118" t="s">
        <v>773</v>
      </c>
      <c r="E295" s="118" t="s">
        <v>774</v>
      </c>
      <c r="F295" s="120">
        <v>1192</v>
      </c>
      <c r="G295" s="227">
        <f t="shared" si="42"/>
        <v>238.4</v>
      </c>
      <c r="H295" s="120">
        <f t="shared" si="43"/>
        <v>1430.4</v>
      </c>
      <c r="I295" s="10"/>
      <c r="J295" s="10"/>
      <c r="K295" s="10"/>
      <c r="L295" s="10"/>
      <c r="M295" s="10"/>
    </row>
    <row r="296" spans="1:13" s="5" customFormat="1" ht="30" customHeight="1">
      <c r="A296" s="72">
        <v>204</v>
      </c>
      <c r="B296" s="74" t="s">
        <v>316</v>
      </c>
      <c r="C296" s="73" t="s">
        <v>5</v>
      </c>
      <c r="D296" s="73" t="s">
        <v>738</v>
      </c>
      <c r="E296" s="73" t="s">
        <v>740</v>
      </c>
      <c r="F296" s="75">
        <v>753</v>
      </c>
      <c r="G296" s="209">
        <f t="shared" si="42"/>
        <v>150.6</v>
      </c>
      <c r="H296" s="75">
        <f t="shared" si="43"/>
        <v>903.6</v>
      </c>
      <c r="I296" s="57"/>
      <c r="J296" s="57"/>
      <c r="K296" s="57"/>
      <c r="L296" s="57"/>
      <c r="M296" s="57"/>
    </row>
    <row r="297" spans="1:13" ht="45.75" customHeight="1">
      <c r="A297" s="258">
        <v>205</v>
      </c>
      <c r="B297" s="243" t="s">
        <v>350</v>
      </c>
      <c r="C297" s="244" t="s">
        <v>5</v>
      </c>
      <c r="D297" s="244" t="s">
        <v>484</v>
      </c>
      <c r="E297" s="244" t="s">
        <v>351</v>
      </c>
      <c r="F297" s="245">
        <v>1255</v>
      </c>
      <c r="G297" s="264">
        <f t="shared" si="42"/>
        <v>251</v>
      </c>
      <c r="H297" s="245">
        <f t="shared" si="43"/>
        <v>1506</v>
      </c>
      <c r="I297" s="10"/>
      <c r="J297" s="10"/>
      <c r="K297" s="10"/>
      <c r="L297" s="10"/>
      <c r="M297" s="10"/>
    </row>
    <row r="298" spans="1:13" s="5" customFormat="1" ht="52.5" customHeight="1">
      <c r="A298" s="257">
        <v>206</v>
      </c>
      <c r="B298" s="107" t="s">
        <v>775</v>
      </c>
      <c r="C298" s="90" t="s">
        <v>5</v>
      </c>
      <c r="D298" s="90" t="s">
        <v>484</v>
      </c>
      <c r="E298" s="90" t="s">
        <v>520</v>
      </c>
      <c r="F298" s="91">
        <v>753</v>
      </c>
      <c r="G298" s="213">
        <f t="shared" si="42"/>
        <v>150.6</v>
      </c>
      <c r="H298" s="91">
        <f t="shared" si="43"/>
        <v>903.6</v>
      </c>
      <c r="I298" s="57"/>
      <c r="J298" s="57"/>
      <c r="K298" s="57"/>
      <c r="L298" s="57"/>
      <c r="M298" s="57"/>
    </row>
    <row r="299" spans="1:13" ht="52.5" customHeight="1">
      <c r="A299" s="258">
        <v>207</v>
      </c>
      <c r="B299" s="243" t="s">
        <v>776</v>
      </c>
      <c r="C299" s="244" t="s">
        <v>5</v>
      </c>
      <c r="D299" s="244" t="s">
        <v>484</v>
      </c>
      <c r="E299" s="244" t="s">
        <v>352</v>
      </c>
      <c r="F299" s="245">
        <v>1067</v>
      </c>
      <c r="G299" s="264">
        <f t="shared" si="42"/>
        <v>213.4</v>
      </c>
      <c r="H299" s="245">
        <f t="shared" si="43"/>
        <v>1280.4000000000001</v>
      </c>
      <c r="I299" s="10"/>
      <c r="J299" s="10"/>
      <c r="K299" s="10"/>
      <c r="L299" s="10"/>
      <c r="M299" s="10"/>
    </row>
    <row r="300" spans="1:13" s="5" customFormat="1" ht="88.5" customHeight="1">
      <c r="A300" s="257">
        <v>208</v>
      </c>
      <c r="B300" s="107" t="s">
        <v>777</v>
      </c>
      <c r="C300" s="265"/>
      <c r="D300" s="265" t="s">
        <v>752</v>
      </c>
      <c r="E300" s="265" t="s">
        <v>523</v>
      </c>
      <c r="F300" s="91">
        <v>1067</v>
      </c>
      <c r="G300" s="213">
        <f t="shared" si="42"/>
        <v>213.4</v>
      </c>
      <c r="H300" s="91">
        <f t="shared" si="43"/>
        <v>1280.4000000000001</v>
      </c>
      <c r="I300" s="57"/>
      <c r="J300" s="57"/>
      <c r="K300" s="57"/>
      <c r="L300" s="57"/>
      <c r="M300" s="57"/>
    </row>
    <row r="301" spans="1:13" ht="39.950000000000003" customHeight="1">
      <c r="A301" s="11"/>
      <c r="B301" s="12"/>
      <c r="C301" s="12"/>
      <c r="D301" s="12"/>
      <c r="E301" s="12"/>
      <c r="F301" s="12"/>
      <c r="G301" s="13"/>
      <c r="H301" s="13"/>
    </row>
    <row r="302" spans="1:13">
      <c r="A302" s="51" t="s">
        <v>592</v>
      </c>
      <c r="B302" s="52"/>
      <c r="C302" s="52"/>
      <c r="D302" s="52"/>
      <c r="E302" s="52"/>
      <c r="F302" s="52"/>
      <c r="G302" s="52"/>
      <c r="H302" s="53"/>
    </row>
    <row r="303" spans="1:13" ht="42.75" customHeight="1">
      <c r="A303" s="54" t="s">
        <v>700</v>
      </c>
      <c r="B303" s="55"/>
      <c r="C303" s="55"/>
      <c r="D303" s="55"/>
      <c r="E303" s="55"/>
      <c r="F303" s="55"/>
      <c r="G303" s="55"/>
      <c r="H303" s="56"/>
    </row>
    <row r="305" spans="1:15" ht="138.75" customHeight="1">
      <c r="A305" s="30" t="s">
        <v>748</v>
      </c>
      <c r="B305" s="31"/>
      <c r="C305" s="31"/>
      <c r="D305" s="31"/>
      <c r="E305" s="31"/>
      <c r="F305" s="31"/>
      <c r="G305" s="31"/>
      <c r="H305" s="32"/>
    </row>
    <row r="306" spans="1:15" s="7" customFormat="1" ht="52.5" customHeight="1">
      <c r="A306" s="33" t="s">
        <v>693</v>
      </c>
      <c r="B306" s="34"/>
      <c r="C306" s="34"/>
      <c r="D306" s="34"/>
      <c r="E306" s="34"/>
      <c r="F306" s="34"/>
      <c r="G306" s="34"/>
      <c r="H306" s="35"/>
      <c r="I306"/>
      <c r="J306"/>
      <c r="K306"/>
      <c r="L306"/>
      <c r="M306"/>
      <c r="N306"/>
    </row>
    <row r="307" spans="1:15" s="7" customFormat="1" ht="52.5" customHeight="1">
      <c r="A307" s="36"/>
      <c r="B307" s="37"/>
      <c r="C307" s="37"/>
      <c r="D307" s="37"/>
      <c r="E307" s="37"/>
      <c r="F307" s="37"/>
      <c r="G307" s="37"/>
      <c r="H307" s="38"/>
      <c r="I307"/>
      <c r="J307"/>
      <c r="K307"/>
      <c r="L307"/>
      <c r="M307"/>
      <c r="N307"/>
    </row>
    <row r="308" spans="1:15" s="7" customFormat="1" ht="52.5" customHeight="1">
      <c r="A308" s="36"/>
      <c r="B308" s="37"/>
      <c r="C308" s="37"/>
      <c r="D308" s="37"/>
      <c r="E308" s="37"/>
      <c r="F308" s="37"/>
      <c r="G308" s="37"/>
      <c r="H308" s="38"/>
      <c r="I308"/>
      <c r="J308"/>
      <c r="K308"/>
      <c r="L308"/>
      <c r="M308"/>
      <c r="N308"/>
    </row>
    <row r="309" spans="1:15" s="7" customFormat="1" ht="52.5" customHeight="1">
      <c r="A309" s="36"/>
      <c r="B309" s="37"/>
      <c r="C309" s="37"/>
      <c r="D309" s="37"/>
      <c r="E309" s="37"/>
      <c r="F309" s="37"/>
      <c r="G309" s="37"/>
      <c r="H309" s="38"/>
      <c r="I309"/>
      <c r="J309"/>
      <c r="K309"/>
      <c r="L309"/>
      <c r="M309"/>
      <c r="N309"/>
    </row>
    <row r="310" spans="1:15" s="7" customFormat="1" ht="52.5" customHeight="1">
      <c r="A310" s="39"/>
      <c r="B310" s="40"/>
      <c r="C310" s="40"/>
      <c r="D310" s="40"/>
      <c r="E310" s="40"/>
      <c r="F310" s="40"/>
      <c r="G310" s="40"/>
      <c r="H310" s="41"/>
      <c r="I310"/>
      <c r="J310"/>
      <c r="K310"/>
      <c r="L310"/>
      <c r="M310"/>
      <c r="N310"/>
    </row>
    <row r="311" spans="1:15" s="8" customFormat="1" ht="48.75" customHeight="1">
      <c r="A311" s="42" t="s">
        <v>749</v>
      </c>
      <c r="B311" s="43"/>
      <c r="C311" s="43"/>
      <c r="D311" s="43"/>
      <c r="E311" s="43"/>
      <c r="F311" s="43"/>
      <c r="G311" s="43"/>
      <c r="H311" s="44"/>
      <c r="I311" s="9"/>
      <c r="J311" s="9"/>
      <c r="K311" s="9"/>
      <c r="L311" s="9"/>
      <c r="M311" s="9"/>
      <c r="N311" s="9"/>
      <c r="O311" s="9"/>
    </row>
    <row r="312" spans="1:15" s="8" customFormat="1" ht="48.75" customHeight="1">
      <c r="A312" s="45"/>
      <c r="B312" s="46"/>
      <c r="C312" s="46"/>
      <c r="D312" s="46"/>
      <c r="E312" s="46"/>
      <c r="F312" s="46"/>
      <c r="G312" s="46"/>
      <c r="H312" s="47"/>
      <c r="I312" s="9"/>
      <c r="J312" s="9"/>
      <c r="K312" s="9"/>
      <c r="L312" s="9"/>
      <c r="M312" s="9"/>
      <c r="N312" s="9"/>
      <c r="O312" s="9"/>
    </row>
    <row r="313" spans="1:15" s="8" customFormat="1" ht="48.75" customHeight="1">
      <c r="A313" s="45"/>
      <c r="B313" s="46"/>
      <c r="C313" s="46"/>
      <c r="D313" s="46"/>
      <c r="E313" s="46"/>
      <c r="F313" s="46"/>
      <c r="G313" s="46"/>
      <c r="H313" s="47"/>
      <c r="I313" s="9"/>
      <c r="J313" s="9"/>
      <c r="K313" s="9"/>
      <c r="L313" s="9"/>
      <c r="M313" s="9"/>
      <c r="N313" s="9"/>
      <c r="O313" s="9"/>
    </row>
    <row r="314" spans="1:15" s="8" customFormat="1" ht="48.75" customHeight="1">
      <c r="A314" s="45"/>
      <c r="B314" s="46"/>
      <c r="C314" s="46"/>
      <c r="D314" s="46"/>
      <c r="E314" s="46"/>
      <c r="F314" s="46"/>
      <c r="G314" s="46"/>
      <c r="H314" s="47"/>
      <c r="I314" s="9"/>
      <c r="J314" s="9"/>
      <c r="K314" s="9"/>
      <c r="L314" s="9"/>
      <c r="M314" s="9"/>
      <c r="N314" s="9"/>
      <c r="O314" s="9"/>
    </row>
    <row r="315" spans="1:15" s="8" customFormat="1" ht="48.75" customHeight="1">
      <c r="A315" s="48"/>
      <c r="B315" s="49"/>
      <c r="C315" s="49"/>
      <c r="D315" s="49"/>
      <c r="E315" s="49"/>
      <c r="F315" s="49"/>
      <c r="G315" s="49"/>
      <c r="H315" s="50"/>
      <c r="I315" s="9"/>
      <c r="J315" s="9"/>
      <c r="K315" s="9"/>
      <c r="L315" s="9"/>
      <c r="M315" s="9"/>
      <c r="N315" s="9"/>
      <c r="O315" s="9"/>
    </row>
    <row r="316" spans="1:15" s="6" customFormat="1" ht="46.5" customHeight="1">
      <c r="A316" s="18" t="s">
        <v>750</v>
      </c>
      <c r="B316" s="19"/>
      <c r="C316" s="19"/>
      <c r="D316" s="19"/>
      <c r="E316" s="19"/>
      <c r="F316" s="19"/>
      <c r="G316" s="19"/>
      <c r="H316" s="20"/>
    </row>
    <row r="317" spans="1:15" s="6" customFormat="1" ht="46.5" customHeight="1">
      <c r="A317" s="21"/>
      <c r="B317" s="22"/>
      <c r="C317" s="22"/>
      <c r="D317" s="22"/>
      <c r="E317" s="22"/>
      <c r="F317" s="22"/>
      <c r="G317" s="22"/>
      <c r="H317" s="23"/>
    </row>
    <row r="318" spans="1:15" s="6" customFormat="1" ht="46.5" customHeight="1">
      <c r="A318" s="21"/>
      <c r="B318" s="22"/>
      <c r="C318" s="22"/>
      <c r="D318" s="22"/>
      <c r="E318" s="22"/>
      <c r="F318" s="22"/>
      <c r="G318" s="22"/>
      <c r="H318" s="23"/>
    </row>
    <row r="319" spans="1:15" s="6" customFormat="1" ht="46.5" customHeight="1">
      <c r="A319" s="21"/>
      <c r="B319" s="22"/>
      <c r="C319" s="22"/>
      <c r="D319" s="22"/>
      <c r="E319" s="22"/>
      <c r="F319" s="22"/>
      <c r="G319" s="22"/>
      <c r="H319" s="23"/>
    </row>
    <row r="320" spans="1:15" s="6" customFormat="1" ht="46.5" customHeight="1">
      <c r="A320" s="24"/>
      <c r="B320" s="25"/>
      <c r="C320" s="25"/>
      <c r="D320" s="25"/>
      <c r="E320" s="25"/>
      <c r="F320" s="25"/>
      <c r="G320" s="25"/>
      <c r="H320" s="26"/>
    </row>
    <row r="321" spans="1:8" s="6" customFormat="1" ht="32.25" customHeight="1">
      <c r="A321" s="18" t="s">
        <v>631</v>
      </c>
      <c r="B321" s="19"/>
      <c r="C321" s="19"/>
      <c r="D321" s="19"/>
      <c r="E321" s="19"/>
      <c r="F321" s="19"/>
      <c r="G321" s="19"/>
      <c r="H321" s="20"/>
    </row>
    <row r="322" spans="1:8" s="6" customFormat="1" ht="32.25" customHeight="1">
      <c r="A322" s="21"/>
      <c r="B322" s="22"/>
      <c r="C322" s="22"/>
      <c r="D322" s="22"/>
      <c r="E322" s="22"/>
      <c r="F322" s="22"/>
      <c r="G322" s="22"/>
      <c r="H322" s="23"/>
    </row>
    <row r="323" spans="1:8" s="6" customFormat="1" ht="32.25" customHeight="1">
      <c r="A323" s="21"/>
      <c r="B323" s="22"/>
      <c r="C323" s="22"/>
      <c r="D323" s="22"/>
      <c r="E323" s="22"/>
      <c r="F323" s="22"/>
      <c r="G323" s="22"/>
      <c r="H323" s="23"/>
    </row>
    <row r="324" spans="1:8" s="6" customFormat="1" ht="32.25" customHeight="1">
      <c r="A324" s="21"/>
      <c r="B324" s="22"/>
      <c r="C324" s="22"/>
      <c r="D324" s="22"/>
      <c r="E324" s="22"/>
      <c r="F324" s="22"/>
      <c r="G324" s="22"/>
      <c r="H324" s="23"/>
    </row>
    <row r="325" spans="1:8" s="6" customFormat="1" ht="32.25" customHeight="1">
      <c r="A325" s="24"/>
      <c r="B325" s="25"/>
      <c r="C325" s="25"/>
      <c r="D325" s="25"/>
      <c r="E325" s="25"/>
      <c r="F325" s="25"/>
      <c r="G325" s="25"/>
      <c r="H325" s="26"/>
    </row>
    <row r="326" spans="1:8" s="6" customFormat="1" ht="45.75" customHeight="1">
      <c r="A326" s="18" t="s">
        <v>751</v>
      </c>
      <c r="B326" s="19"/>
      <c r="C326" s="19"/>
      <c r="D326" s="19"/>
      <c r="E326" s="19"/>
      <c r="F326" s="19"/>
      <c r="G326" s="19"/>
      <c r="H326" s="20"/>
    </row>
    <row r="327" spans="1:8" s="6" customFormat="1" ht="45.75" customHeight="1">
      <c r="A327" s="21"/>
      <c r="B327" s="22"/>
      <c r="C327" s="22"/>
      <c r="D327" s="22"/>
      <c r="E327" s="22"/>
      <c r="F327" s="22"/>
      <c r="G327" s="22"/>
      <c r="H327" s="23"/>
    </row>
    <row r="328" spans="1:8" s="6" customFormat="1" ht="45.75" customHeight="1">
      <c r="A328" s="21"/>
      <c r="B328" s="22"/>
      <c r="C328" s="22"/>
      <c r="D328" s="22"/>
      <c r="E328" s="22"/>
      <c r="F328" s="22"/>
      <c r="G328" s="22"/>
      <c r="H328" s="23"/>
    </row>
    <row r="329" spans="1:8" s="6" customFormat="1" ht="45.75" customHeight="1">
      <c r="A329" s="21"/>
      <c r="B329" s="22"/>
      <c r="C329" s="22"/>
      <c r="D329" s="22"/>
      <c r="E329" s="22"/>
      <c r="F329" s="22"/>
      <c r="G329" s="22"/>
      <c r="H329" s="23"/>
    </row>
    <row r="330" spans="1:8" s="6" customFormat="1" ht="45.75" customHeight="1">
      <c r="A330" s="24"/>
      <c r="B330" s="25"/>
      <c r="C330" s="25"/>
      <c r="D330" s="25"/>
      <c r="E330" s="25"/>
      <c r="F330" s="25"/>
      <c r="G330" s="25"/>
      <c r="H330" s="26"/>
    </row>
    <row r="331" spans="1:8" ht="108" customHeight="1">
      <c r="A331" s="27" t="s">
        <v>694</v>
      </c>
      <c r="B331" s="28"/>
      <c r="C331" s="28"/>
      <c r="D331" s="28"/>
      <c r="E331" s="28"/>
      <c r="F331" s="28"/>
      <c r="G331" s="28"/>
      <c r="H331" s="29"/>
    </row>
  </sheetData>
  <sheetProtection formatCells="0" formatColumns="0" formatRows="0" deleteColumns="0" deleteRows="0" autoFilter="0"/>
  <mergeCells count="161">
    <mergeCell ref="D112:D113"/>
    <mergeCell ref="E112:E113"/>
    <mergeCell ref="F112:F113"/>
    <mergeCell ref="G112:G113"/>
    <mergeCell ref="H112:H113"/>
    <mergeCell ref="D59:D60"/>
    <mergeCell ref="E59:E60"/>
    <mergeCell ref="C105:C106"/>
    <mergeCell ref="F105:F106"/>
    <mergeCell ref="A130:A133"/>
    <mergeCell ref="B130:B133"/>
    <mergeCell ref="A112:A113"/>
    <mergeCell ref="B112:B113"/>
    <mergeCell ref="A117:A118"/>
    <mergeCell ref="B117:B118"/>
    <mergeCell ref="C117:C118"/>
    <mergeCell ref="F117:F118"/>
    <mergeCell ref="C61:C69"/>
    <mergeCell ref="A123:A124"/>
    <mergeCell ref="B123:B124"/>
    <mergeCell ref="D123:D124"/>
    <mergeCell ref="A125:A126"/>
    <mergeCell ref="B125:B126"/>
    <mergeCell ref="D125:D126"/>
    <mergeCell ref="E123:E124"/>
    <mergeCell ref="E125:E126"/>
    <mergeCell ref="B109:B111"/>
    <mergeCell ref="C109:C111"/>
    <mergeCell ref="A51:A73"/>
    <mergeCell ref="A302:H302"/>
    <mergeCell ref="A303:H303"/>
    <mergeCell ref="A184:A185"/>
    <mergeCell ref="B148:B149"/>
    <mergeCell ref="A160:A162"/>
    <mergeCell ref="B160:B162"/>
    <mergeCell ref="C160:C162"/>
    <mergeCell ref="A163:A170"/>
    <mergeCell ref="B163:B170"/>
    <mergeCell ref="H160:H162"/>
    <mergeCell ref="A281:A282"/>
    <mergeCell ref="F163:F166"/>
    <mergeCell ref="B281:B282"/>
    <mergeCell ref="A250:A253"/>
    <mergeCell ref="B184:B185"/>
    <mergeCell ref="A148:A149"/>
    <mergeCell ref="B250:B253"/>
    <mergeCell ref="B249:E249"/>
    <mergeCell ref="G246:G247"/>
    <mergeCell ref="H246:H247"/>
    <mergeCell ref="G186:G187"/>
    <mergeCell ref="H186:H187"/>
    <mergeCell ref="C294:C295"/>
    <mergeCell ref="G163:G166"/>
    <mergeCell ref="A6:A9"/>
    <mergeCell ref="A1:H1"/>
    <mergeCell ref="A2:H2"/>
    <mergeCell ref="B6:B9"/>
    <mergeCell ref="C6:C9"/>
    <mergeCell ref="B18:B22"/>
    <mergeCell ref="A18:A22"/>
    <mergeCell ref="C18:C21"/>
    <mergeCell ref="A23:A28"/>
    <mergeCell ref="B23:B28"/>
    <mergeCell ref="C23:C28"/>
    <mergeCell ref="F18:F22"/>
    <mergeCell ref="F23:F28"/>
    <mergeCell ref="H6:H9"/>
    <mergeCell ref="F6:F9"/>
    <mergeCell ref="G18:G22"/>
    <mergeCell ref="H18:H22"/>
    <mergeCell ref="G23:G28"/>
    <mergeCell ref="H23:H28"/>
    <mergeCell ref="G6:G9"/>
    <mergeCell ref="B51:B73"/>
    <mergeCell ref="A109:A111"/>
    <mergeCell ref="A121:A122"/>
    <mergeCell ref="C54:C60"/>
    <mergeCell ref="A94:A97"/>
    <mergeCell ref="B94:B97"/>
    <mergeCell ref="A105:A106"/>
    <mergeCell ref="B105:B106"/>
    <mergeCell ref="A182:A183"/>
    <mergeCell ref="B182:B183"/>
    <mergeCell ref="C182:C183"/>
    <mergeCell ref="C163:C166"/>
    <mergeCell ref="C152:C153"/>
    <mergeCell ref="A151:A155"/>
    <mergeCell ref="B151:B155"/>
    <mergeCell ref="B102:B104"/>
    <mergeCell ref="C102:C104"/>
    <mergeCell ref="A102:A104"/>
    <mergeCell ref="B134:B144"/>
    <mergeCell ref="A134:A144"/>
    <mergeCell ref="C136:C137"/>
    <mergeCell ref="C112:C113"/>
    <mergeCell ref="G51:G53"/>
    <mergeCell ref="H51:H53"/>
    <mergeCell ref="F55:F60"/>
    <mergeCell ref="G55:G60"/>
    <mergeCell ref="H55:H60"/>
    <mergeCell ref="F61:F69"/>
    <mergeCell ref="G61:G69"/>
    <mergeCell ref="H61:H69"/>
    <mergeCell ref="F51:F53"/>
    <mergeCell ref="G94:G95"/>
    <mergeCell ref="H94:H95"/>
    <mergeCell ref="G105:G106"/>
    <mergeCell ref="H105:H106"/>
    <mergeCell ref="G160:G162"/>
    <mergeCell ref="E109:E111"/>
    <mergeCell ref="F109:F111"/>
    <mergeCell ref="E105:E106"/>
    <mergeCell ref="H117:H118"/>
    <mergeCell ref="F160:F162"/>
    <mergeCell ref="F94:F95"/>
    <mergeCell ref="F151:F152"/>
    <mergeCell ref="G151:G152"/>
    <mergeCell ref="H151:H152"/>
    <mergeCell ref="E152:E153"/>
    <mergeCell ref="F102:F104"/>
    <mergeCell ref="G102:G104"/>
    <mergeCell ref="H102:H104"/>
    <mergeCell ref="G109:G111"/>
    <mergeCell ref="H109:H111"/>
    <mergeCell ref="G117:G118"/>
    <mergeCell ref="H163:H166"/>
    <mergeCell ref="C281:C282"/>
    <mergeCell ref="A294:A295"/>
    <mergeCell ref="B294:B295"/>
    <mergeCell ref="D184:D185"/>
    <mergeCell ref="H184:H185"/>
    <mergeCell ref="G184:G185"/>
    <mergeCell ref="F184:F185"/>
    <mergeCell ref="F186:F187"/>
    <mergeCell ref="E182:E183"/>
    <mergeCell ref="B186:B190"/>
    <mergeCell ref="A186:A190"/>
    <mergeCell ref="I279:M280"/>
    <mergeCell ref="A321:H325"/>
    <mergeCell ref="A326:H330"/>
    <mergeCell ref="A331:H331"/>
    <mergeCell ref="B248:E248"/>
    <mergeCell ref="A215:A216"/>
    <mergeCell ref="A228:A229"/>
    <mergeCell ref="A244:A245"/>
    <mergeCell ref="A246:A247"/>
    <mergeCell ref="A305:H305"/>
    <mergeCell ref="A306:H310"/>
    <mergeCell ref="A311:H315"/>
    <mergeCell ref="A316:H320"/>
    <mergeCell ref="B215:B216"/>
    <mergeCell ref="B228:B229"/>
    <mergeCell ref="C228:C229"/>
    <mergeCell ref="B244:B245"/>
    <mergeCell ref="D244:D245"/>
    <mergeCell ref="F244:F245"/>
    <mergeCell ref="G244:G245"/>
    <mergeCell ref="H244:H245"/>
    <mergeCell ref="B246:B247"/>
    <mergeCell ref="D246:D247"/>
    <mergeCell ref="F246:F24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0037BA132E7CF74B9796B8D3F5BD8B62" ma:contentTypeVersion="1" ma:contentTypeDescription="Yeni belge oluşturun." ma:contentTypeScope="" ma:versionID="f6a82688b88308c80e2cb145e14b1840">
  <xsd:schema xmlns:xsd="http://www.w3.org/2001/XMLSchema" xmlns:xs="http://www.w3.org/2001/XMLSchema" xmlns:p="http://schemas.microsoft.com/office/2006/metadata/properties" xmlns:ns1="http://schemas.microsoft.com/sharepoint/v3" xmlns:ns2="23adb6ee-700a-4cbe-b92f-ac6936d949ec" targetNamespace="http://schemas.microsoft.com/office/2006/metadata/properties" ma:root="true" ma:fieldsID="5a6523e6de15ecf7adcc30c1518425b6" ns1:_="" ns2:_="">
    <xsd:import namespace="http://schemas.microsoft.com/sharepoint/v3"/>
    <xsd:import namespace="23adb6ee-700a-4cbe-b92f-ac6936d949ec"/>
    <xsd:element name="properties">
      <xsd:complexType>
        <xsd:sequence>
          <xsd:element name="documentManagement">
            <xsd:complexType>
              <xsd:all>
                <xsd:element ref="ns1:PublishingStartDate" minOccurs="0"/>
                <xsd:element ref="ns1:PublishingExpirationDate" minOccurs="0"/>
                <xsd:element ref="ns2:YayinBitisTarih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description="Zamanlama Başlangıç Tarihi, Yayımlama özelliği tarafından oluşturulan bir site sütunudur. Bu sütun, bu sayfanın site ziyaretçilerine ilk kez görüntüleneceği tarih ve zamanı belirtmek için kullanılır." ma:internalName="PublishingStartDate">
      <xsd:simpleType>
        <xsd:restriction base="dms:Unknown"/>
      </xsd:simpleType>
    </xsd:element>
    <xsd:element name="PublishingExpirationDate" ma:index="9" nillable="true" ma:displayName="Zamanlama Bitiş Tarihi" ma:description="Zamanlama Bitiş Tarihi, Yayımlama özelliği tarafından oluşturulan bir site sütunudur. Bu sütun, bu sayfanın site ziyaretçilerine artık görüntülenmeyeceği tarih ve zamanı belirtmek için kullanılır."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adb6ee-700a-4cbe-b92f-ac6936d949ec" elementFormDefault="qualified">
    <xsd:import namespace="http://schemas.microsoft.com/office/2006/documentManagement/types"/>
    <xsd:import namespace="http://schemas.microsoft.com/office/infopath/2007/PartnerControls"/>
    <xsd:element name="YayinBitisTarihi" ma:index="10" nillable="true"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ayinBitisTarihi xmlns="23adb6ee-700a-4cbe-b92f-ac6936d949ec"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B4C0101-4F87-49BF-A570-9CB9B6AD1EC3}"/>
</file>

<file path=customXml/itemProps2.xml><?xml version="1.0" encoding="utf-8"?>
<ds:datastoreItem xmlns:ds="http://schemas.openxmlformats.org/officeDocument/2006/customXml" ds:itemID="{B894E2D3-4FA2-4B71-9D4B-76C2C05904D0}"/>
</file>

<file path=customXml/itemProps3.xml><?xml version="1.0" encoding="utf-8"?>
<ds:datastoreItem xmlns:ds="http://schemas.openxmlformats.org/officeDocument/2006/customXml" ds:itemID="{E587139B-4F3C-44B4-B107-F8FF083F96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Osman AYDIN</dc:creator>
  <cp:lastModifiedBy>Büşra KARAMUSTAFAOĞLU</cp:lastModifiedBy>
  <cp:lastPrinted>2025-01-07T06:41:04Z</cp:lastPrinted>
  <dcterms:created xsi:type="dcterms:W3CDTF">2022-01-04T07:56:26Z</dcterms:created>
  <dcterms:modified xsi:type="dcterms:W3CDTF">2026-02-11T11:03:33Z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0x0101000037BA132E7CF74B9796B8D3F5BD8B62</vt:lpwstr>
  </property>
</Properties>
</file>